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8" windowWidth="9768" windowHeight="8208" tabRatio="874" activeTab="0"/>
  </bookViews>
  <sheets>
    <sheet name="表4-3-1" sheetId="1" r:id="rId1"/>
  </sheets>
  <externalReferences>
    <externalReference r:id="rId4"/>
  </externalReferences>
  <definedNames>
    <definedName name="_xlnm.Print_Area" localSheetId="0">'表4-3-1'!$A$1:$L$67</definedName>
  </definedNames>
  <calcPr fullCalcOnLoad="1" refMode="R1C1"/>
</workbook>
</file>

<file path=xl/sharedStrings.xml><?xml version="1.0" encoding="utf-8"?>
<sst xmlns="http://schemas.openxmlformats.org/spreadsheetml/2006/main" count="87" uniqueCount="79">
  <si>
    <t>　表４－３－１　民有宅地の用途別内訳</t>
  </si>
  <si>
    <t>住宅地区</t>
  </si>
  <si>
    <t>商業地区</t>
  </si>
  <si>
    <t>工業地区</t>
  </si>
  <si>
    <t>その他</t>
  </si>
  <si>
    <t>区市町村名</t>
  </si>
  <si>
    <t>構成比</t>
  </si>
  <si>
    <t>区</t>
  </si>
  <si>
    <t>部</t>
  </si>
  <si>
    <t>市</t>
  </si>
  <si>
    <t>東久留米市</t>
  </si>
  <si>
    <t>武蔵村山市</t>
  </si>
  <si>
    <t>あきる野市</t>
  </si>
  <si>
    <t>西</t>
  </si>
  <si>
    <t>多</t>
  </si>
  <si>
    <t>摩</t>
  </si>
  <si>
    <t>郡</t>
  </si>
  <si>
    <t>西多摩郡計</t>
  </si>
  <si>
    <t>区部･多摩計</t>
  </si>
  <si>
    <t>部</t>
  </si>
  <si>
    <t>西東京市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</si>
  <si>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</si>
  <si>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</si>
  <si>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</si>
  <si>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</si>
  <si>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</si>
  <si>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</si>
  <si>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</si>
  <si>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江戸川区</t>
  </si>
  <si>
    <t>葛飾区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</si>
  <si>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</si>
  <si>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</si>
  <si>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</si>
  <si>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</si>
  <si>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</si>
  <si>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</si>
  <si>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</si>
  <si>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</si>
  <si>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</si>
  <si>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</si>
  <si>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</si>
  <si>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</si>
  <si>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</si>
  <si>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</si>
  <si>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</si>
  <si>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</si>
  <si>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</si>
  <si>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</si>
  <si>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</si>
  <si>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</si>
  <si>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</si>
  <si>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</si>
  <si>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</si>
  <si>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</si>
  <si>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</si>
  <si>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</si>
  <si>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</si>
  <si>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</si>
  <si>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</si>
  <si>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福生市</t>
  </si>
  <si>
    <t>国立市</t>
  </si>
  <si>
    <t>狛江市</t>
  </si>
  <si>
    <t>東大和市</t>
  </si>
  <si>
    <t>清瀬市</t>
  </si>
  <si>
    <t>多摩市</t>
  </si>
  <si>
    <t>稲城市</t>
  </si>
  <si>
    <t>羽村市</t>
  </si>
  <si>
    <t>市部計</t>
  </si>
  <si>
    <t>瑞穂町</t>
  </si>
  <si>
    <t>日の出町</t>
  </si>
  <si>
    <t>檜原村</t>
  </si>
  <si>
    <t>奥多摩町</t>
  </si>
  <si>
    <t>　　　3 区分所有に係る土地を含む。</t>
  </si>
  <si>
    <t>　　　2 免税点未満を含む（西多摩郡は免税点以上）。</t>
  </si>
  <si>
    <t>多摩地域計</t>
  </si>
  <si>
    <t>（単位：千㎡、％）</t>
  </si>
  <si>
    <t>合計</t>
  </si>
  <si>
    <t>面積</t>
  </si>
  <si>
    <t>（注）1 課税資料から作成（平成31年1月1日現在）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</si>
</sst>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0"/>
    <numFmt numFmtId="186" formatCode="#,###"/>
    <numFmt numFmtId="187" formatCode="\(??,??0\)"/>
    <numFmt numFmtId="188" formatCode="\(?,??0\)"/>
    <numFmt numFmtId="189" formatCode="\(??.0\)"/>
    <numFmt numFmtId="190" formatCode="00&quot;年&quot;"/>
    <numFmt numFmtId="191" formatCode="#,##0.0"/>
    <numFmt numFmtId="192" formatCode="#,##0.000_ "/>
    <numFmt numFmtId="193" formatCode="#,##0.000"/>
    <numFmt numFmtId="194" formatCode="#,##0_ "/>
    <numFmt numFmtId="195" formatCode="#,##0.0_ "/>
  </numFmts>
  <fonts count="48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Times New Roman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Continuous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Continuous" vertical="center"/>
    </xf>
    <xf numFmtId="3" fontId="8" fillId="33" borderId="12" xfId="0" applyNumberFormat="1" applyFont="1" applyFill="1" applyBorder="1" applyAlignment="1">
      <alignment vertical="top"/>
    </xf>
    <xf numFmtId="191" fontId="8" fillId="33" borderId="12" xfId="0" applyNumberFormat="1" applyFont="1" applyFill="1" applyBorder="1" applyAlignment="1">
      <alignment vertical="top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9" fillId="33" borderId="13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vertical="top"/>
    </xf>
    <xf numFmtId="191" fontId="8" fillId="33" borderId="10" xfId="0" applyNumberFormat="1" applyFont="1" applyFill="1" applyBorder="1" applyAlignment="1">
      <alignment vertical="top"/>
    </xf>
    <xf numFmtId="191" fontId="8" fillId="33" borderId="19" xfId="0" applyNumberFormat="1" applyFont="1" applyFill="1" applyBorder="1" applyAlignment="1">
      <alignment vertical="top"/>
    </xf>
    <xf numFmtId="191" fontId="8" fillId="33" borderId="20" xfId="0" applyNumberFormat="1" applyFont="1" applyFill="1" applyBorder="1" applyAlignment="1">
      <alignment vertical="top"/>
    </xf>
    <xf numFmtId="3" fontId="0" fillId="33" borderId="0" xfId="0" applyNumberFormat="1" applyFill="1" applyBorder="1" applyAlignment="1">
      <alignment vertical="center"/>
    </xf>
    <xf numFmtId="184" fontId="0" fillId="33" borderId="0" xfId="0" applyNumberForma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7117;&#24066;&#12389;&#12367;&#12426;&#25919;&#31574;&#37096;\&#24195;&#22495;&#35519;&#25972;&#35506;\&#37117;&#24066;&#25919;&#31574;&#20418;\01%20&#23450;&#20363;&#26989;&#21209;\&#12304;&#26481;&#20140;&#12398;&#22303;&#22320;&#12305;\&#26481;&#20140;&#12398;&#22303;&#22320;2019\&#12304;&#26481;&#20140;&#12398;&#22303;&#22320;2019&#12487;&#12540;&#12479;&#12305;&#31532;&#65300;&#31456;\&#9733;&#22259;&#34920;&#31532;&#65300;&#31456;\0750&#9678;&#34920;4-3-1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4-3-1(2019)"/>
      <sheetName val="表4-3-1(2018)"/>
      <sheetName val="表4-3-1(2017)"/>
      <sheetName val="表4-3-1(28年) "/>
      <sheetName val="表4-3-1(27年)"/>
      <sheetName val="表4-3-1(26年)"/>
      <sheetName val="表4-3-1(25年)"/>
      <sheetName val="表4-3-1(24年) "/>
      <sheetName val="表4-3-1(23年)"/>
      <sheetName val="表4-3-1(22年)"/>
      <sheetName val="表4-3-1(21年)"/>
      <sheetName val="表4-3-1（２０年） "/>
      <sheetName val="表4-3-1(19年)"/>
      <sheetName val="表4-3-1 (18年)"/>
      <sheetName val="表4-3-1（17年）"/>
      <sheetName val="表4-3-1（２０年）小数点以下３桁表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theme="0"/>
  </sheetPr>
  <dimension ref="A1:L67"/>
  <sheetViews>
    <sheetView showGridLines="0" tabSelected="1" zoomScalePageLayoutView="0" workbookViewId="0" topLeftCell="A1">
      <pane ySplit="5" topLeftCell="A123" activePane="bottomLeft" state="frozen"/>
      <selection pane="topLeft" activeCell="A1" sqref="A1"/>
      <selection pane="bottomLeft" activeCell="B138" sqref="B138:B140"/>
    </sheetView>
  </sheetViews>
  <sheetFormatPr defaultColWidth="9.140625" defaultRowHeight="12"/>
  <cols>
    <col min="1" max="1" width="3.8515625" style="0" customWidth="1"/>
    <col min="2" max="2" width="12.140625" style="1" customWidth="1"/>
    <col min="3" max="3" width="10.140625" style="19" customWidth="1"/>
    <col min="4" max="4" width="8.8515625" style="19" hidden="1" customWidth="1"/>
    <col min="5" max="5" width="9.8515625" style="19" customWidth="1"/>
    <col min="6" max="6" width="8.8515625" style="19" customWidth="1"/>
    <col min="7" max="7" width="9.8515625" style="19" customWidth="1"/>
    <col min="8" max="8" width="8.8515625" style="19" customWidth="1"/>
    <col min="9" max="9" width="9.8515625" style="19" customWidth="1"/>
    <col min="10" max="10" width="8.8515625" style="19" customWidth="1"/>
    <col min="11" max="11" width="9.8515625" style="19" customWidth="1"/>
    <col min="12" max="12" width="8.8515625" style="19" customWidth="1"/>
  </cols>
  <sheetData>
    <row r="1" spans="1:12" ht="12.75">
      <c r="A1" s="12" t="s">
        <v>0</v>
      </c>
      <c r="B1" s="13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2" ht="9">
      <c r="A2" s="11"/>
      <c r="B2" s="13"/>
    </row>
    <row r="3" spans="1:12" ht="9">
      <c r="A3" s="11"/>
      <c r="B3" s="13"/>
      <c r="L3" s="20" t="s">
        <v>75</v>
      </c>
    </row>
    <row r="4" spans="1:12" ht="9.75" customHeight="1">
      <c r="A4" s="14" t="s">
        <v>5</v>
      </c>
      <c r="B4" s="15"/>
      <c r="C4" s="21" t="s">
        <v>76</v>
      </c>
      <c r="D4" s="22"/>
      <c r="E4" s="21" t="s">
        <v>1</v>
      </c>
      <c r="F4" s="22"/>
      <c r="G4" s="21" t="s">
        <v>2</v>
      </c>
      <c r="H4" s="22"/>
      <c r="I4" s="21" t="s">
        <v>3</v>
      </c>
      <c r="J4" s="22"/>
      <c r="K4" s="21" t="s">
        <v>4</v>
      </c>
      <c r="L4" s="23"/>
    </row>
    <row r="5" spans="1:12" ht="9.75" customHeight="1">
      <c r="A5" s="16"/>
      <c r="B5" s="17"/>
      <c r="C5" s="24" t="s">
        <v>77</v>
      </c>
      <c r="D5" s="24" t="s">
        <v>6</v>
      </c>
      <c r="E5" s="24" t="s">
        <v>77</v>
      </c>
      <c r="F5" s="24" t="s">
        <v>6</v>
      </c>
      <c r="G5" s="24" t="s">
        <v>77</v>
      </c>
      <c r="H5" s="24" t="s">
        <v>6</v>
      </c>
      <c r="I5" s="24" t="s">
        <v>77</v>
      </c>
      <c r="J5" s="24" t="s">
        <v>6</v>
      </c>
      <c r="K5" s="24" t="s">
        <v>77</v>
      </c>
      <c r="L5" s="25" t="s">
        <v>6</v>
      </c>
    </row>
    <row r="6" spans="1:12" ht="12.75" customHeight="1">
      <c r="A6" s="5"/>
      <c r="B6" s="3" t="s">
        <v>21</v>
      </c>
      <c r="C6" s="26">
        <f>E6+G6+I6+K6</f>
        <v>3651.7137700000003</v>
      </c>
      <c r="D6" s="27"/>
      <c r="E6" s="26">
        <v>487.70467</v>
      </c>
      <c r="F6" s="27">
        <f>ROUND(100*E6/$C6,1)</f>
        <v>13.4</v>
      </c>
      <c r="G6" s="26">
        <v>3164.0091</v>
      </c>
      <c r="H6" s="27">
        <f aca="true" t="shared" si="0" ref="H6:H63">ROUND(100*G6/$C6,1)</f>
        <v>86.6</v>
      </c>
      <c r="I6" s="26">
        <v>0</v>
      </c>
      <c r="J6" s="27">
        <f aca="true" t="shared" si="1" ref="J6:J63">ROUND(100*I6/$C6,1)</f>
        <v>0</v>
      </c>
      <c r="K6" s="26">
        <v>0</v>
      </c>
      <c r="L6" s="28">
        <f aca="true" t="shared" si="2" ref="L6:L63">ROUND(100*K6/$C6,1)</f>
        <v>0</v>
      </c>
    </row>
    <row r="7" spans="1:12" ht="12.75" customHeight="1">
      <c r="A7" s="5"/>
      <c r="B7" s="3" t="s">
        <v>22</v>
      </c>
      <c r="C7" s="26">
        <f>E7+G7+I7+K7</f>
        <v>3935.18021</v>
      </c>
      <c r="D7" s="27"/>
      <c r="E7" s="26">
        <v>1339.8083</v>
      </c>
      <c r="F7" s="27">
        <f aca="true" t="shared" si="3" ref="F7:F63">ROUND(100*E7/$C7,1)</f>
        <v>34</v>
      </c>
      <c r="G7" s="26">
        <v>2480.60069</v>
      </c>
      <c r="H7" s="27">
        <f t="shared" si="0"/>
        <v>63</v>
      </c>
      <c r="I7" s="26">
        <v>114.77122</v>
      </c>
      <c r="J7" s="27">
        <f>ROUND(100*I7/$C7,1)</f>
        <v>2.9</v>
      </c>
      <c r="K7" s="26">
        <v>0</v>
      </c>
      <c r="L7" s="29">
        <f t="shared" si="2"/>
        <v>0</v>
      </c>
    </row>
    <row r="8" spans="1:12" ht="12.75" customHeight="1">
      <c r="A8" s="5"/>
      <c r="B8" s="3" t="s">
        <v>23</v>
      </c>
      <c r="C8" s="26">
        <f aca="true" t="shared" si="4" ref="C8:C28">E8+G8+I8+K8</f>
        <v>9322.66735</v>
      </c>
      <c r="D8" s="27"/>
      <c r="E8" s="26">
        <v>6099.34987</v>
      </c>
      <c r="F8" s="27">
        <f t="shared" si="3"/>
        <v>65.4</v>
      </c>
      <c r="G8" s="26">
        <v>3010.53508</v>
      </c>
      <c r="H8" s="27">
        <f t="shared" si="0"/>
        <v>32.3</v>
      </c>
      <c r="I8" s="26">
        <v>212.7824</v>
      </c>
      <c r="J8" s="27">
        <f t="shared" si="1"/>
        <v>2.3</v>
      </c>
      <c r="K8" s="26">
        <v>0</v>
      </c>
      <c r="L8" s="29">
        <f t="shared" si="2"/>
        <v>0</v>
      </c>
    </row>
    <row r="9" spans="1:12" ht="12.75" customHeight="1">
      <c r="A9" s="5"/>
      <c r="B9" s="3" t="s">
        <v>24</v>
      </c>
      <c r="C9" s="26">
        <f t="shared" si="4"/>
        <v>9887.85597</v>
      </c>
      <c r="D9" s="27"/>
      <c r="E9" s="26">
        <v>8599.4948</v>
      </c>
      <c r="F9" s="27">
        <f t="shared" si="3"/>
        <v>87</v>
      </c>
      <c r="G9" s="26">
        <v>1197.19766</v>
      </c>
      <c r="H9" s="27">
        <f t="shared" si="0"/>
        <v>12.1</v>
      </c>
      <c r="I9" s="26">
        <v>91.16351</v>
      </c>
      <c r="J9" s="27">
        <f>ROUND(100*I9/$C9,1)</f>
        <v>0.9</v>
      </c>
      <c r="K9" s="26">
        <v>0</v>
      </c>
      <c r="L9" s="29">
        <f t="shared" si="2"/>
        <v>0</v>
      </c>
    </row>
    <row r="10" spans="1:12" ht="12.75" customHeight="1">
      <c r="A10" s="5"/>
      <c r="B10" s="3" t="s">
        <v>25</v>
      </c>
      <c r="C10" s="26">
        <f t="shared" si="4"/>
        <v>5879.85061</v>
      </c>
      <c r="D10" s="27"/>
      <c r="E10" s="26">
        <v>5095.2000800000005</v>
      </c>
      <c r="F10" s="27">
        <f t="shared" si="3"/>
        <v>86.7</v>
      </c>
      <c r="G10" s="26">
        <v>735.04601</v>
      </c>
      <c r="H10" s="27">
        <f t="shared" si="0"/>
        <v>12.5</v>
      </c>
      <c r="I10" s="26">
        <v>49.60452</v>
      </c>
      <c r="J10" s="27">
        <f t="shared" si="1"/>
        <v>0.8</v>
      </c>
      <c r="K10" s="26">
        <v>0</v>
      </c>
      <c r="L10" s="29">
        <f t="shared" si="2"/>
        <v>0</v>
      </c>
    </row>
    <row r="11" spans="1:12" ht="12.75" customHeight="1">
      <c r="A11" s="5" t="s">
        <v>7</v>
      </c>
      <c r="B11" s="3" t="s">
        <v>26</v>
      </c>
      <c r="C11" s="26">
        <f t="shared" si="4"/>
        <v>4535.85369</v>
      </c>
      <c r="D11" s="27"/>
      <c r="E11" s="26">
        <v>2036.3728800000001</v>
      </c>
      <c r="F11" s="27">
        <f t="shared" si="3"/>
        <v>44.9</v>
      </c>
      <c r="G11" s="26">
        <v>2499.48081</v>
      </c>
      <c r="H11" s="27">
        <f t="shared" si="0"/>
        <v>55.1</v>
      </c>
      <c r="I11" s="26">
        <v>0</v>
      </c>
      <c r="J11" s="27">
        <f t="shared" si="1"/>
        <v>0</v>
      </c>
      <c r="K11" s="26">
        <v>0</v>
      </c>
      <c r="L11" s="29">
        <f t="shared" si="2"/>
        <v>0</v>
      </c>
    </row>
    <row r="12" spans="1:12" ht="12.75" customHeight="1">
      <c r="A12" s="5"/>
      <c r="B12" s="3" t="s">
        <v>27</v>
      </c>
      <c r="C12" s="26">
        <f t="shared" si="4"/>
        <v>6848.58692</v>
      </c>
      <c r="D12" s="27"/>
      <c r="E12" s="26">
        <v>5211.184569999999</v>
      </c>
      <c r="F12" s="27">
        <f t="shared" si="3"/>
        <v>76.1</v>
      </c>
      <c r="G12" s="26">
        <v>459.13483</v>
      </c>
      <c r="H12" s="27">
        <f t="shared" si="0"/>
        <v>6.7</v>
      </c>
      <c r="I12" s="26">
        <v>1178.2675199999999</v>
      </c>
      <c r="J12" s="27">
        <f t="shared" si="1"/>
        <v>17.2</v>
      </c>
      <c r="K12" s="26">
        <v>0</v>
      </c>
      <c r="L12" s="29">
        <f t="shared" si="2"/>
        <v>0</v>
      </c>
    </row>
    <row r="13" spans="1:12" ht="12.75" customHeight="1">
      <c r="A13" s="5"/>
      <c r="B13" s="3" t="s">
        <v>43</v>
      </c>
      <c r="C13" s="26">
        <f t="shared" si="4"/>
        <v>14951.64416</v>
      </c>
      <c r="D13" s="27"/>
      <c r="E13" s="26">
        <v>10067.80293</v>
      </c>
      <c r="F13" s="27">
        <f t="shared" si="3"/>
        <v>67.3</v>
      </c>
      <c r="G13" s="26">
        <v>685.14946</v>
      </c>
      <c r="H13" s="27">
        <f t="shared" si="0"/>
        <v>4.6</v>
      </c>
      <c r="I13" s="26">
        <v>4198.69177</v>
      </c>
      <c r="J13" s="27">
        <f t="shared" si="1"/>
        <v>28.1</v>
      </c>
      <c r="K13" s="26">
        <v>0</v>
      </c>
      <c r="L13" s="29">
        <f t="shared" si="2"/>
        <v>0</v>
      </c>
    </row>
    <row r="14" spans="1:12" ht="12.75" customHeight="1">
      <c r="A14" s="5"/>
      <c r="B14" s="3" t="s">
        <v>42</v>
      </c>
      <c r="C14" s="26">
        <f t="shared" si="4"/>
        <v>11518.883710000002</v>
      </c>
      <c r="D14" s="27"/>
      <c r="E14" s="26">
        <v>9373.47558</v>
      </c>
      <c r="F14" s="27">
        <f t="shared" si="3"/>
        <v>81.4</v>
      </c>
      <c r="G14" s="26">
        <v>799.11582</v>
      </c>
      <c r="H14" s="27">
        <f t="shared" si="0"/>
        <v>6.9</v>
      </c>
      <c r="I14" s="26">
        <v>1346.29231</v>
      </c>
      <c r="J14" s="27">
        <f>ROUND(100*I14/$C14,1)</f>
        <v>11.7</v>
      </c>
      <c r="K14" s="26">
        <v>0</v>
      </c>
      <c r="L14" s="29">
        <f t="shared" si="2"/>
        <v>0</v>
      </c>
    </row>
    <row r="15" spans="1:12" ht="12.75" customHeight="1">
      <c r="A15" s="5"/>
      <c r="B15" s="3" t="s">
        <v>41</v>
      </c>
      <c r="C15" s="26">
        <f>E15+G15+I15+K15</f>
        <v>9127.91964</v>
      </c>
      <c r="D15" s="27"/>
      <c r="E15" s="26">
        <v>8796.47405</v>
      </c>
      <c r="F15" s="27">
        <f>ROUND(100*E15/$C15,1)</f>
        <v>96.4</v>
      </c>
      <c r="G15" s="26">
        <v>331.44559</v>
      </c>
      <c r="H15" s="27">
        <f t="shared" si="0"/>
        <v>3.6</v>
      </c>
      <c r="I15" s="26">
        <v>0</v>
      </c>
      <c r="J15" s="27">
        <f t="shared" si="1"/>
        <v>0</v>
      </c>
      <c r="K15" s="26">
        <v>0</v>
      </c>
      <c r="L15" s="29">
        <f t="shared" si="2"/>
        <v>0</v>
      </c>
    </row>
    <row r="16" spans="1:12" ht="12.75" customHeight="1">
      <c r="A16" s="5"/>
      <c r="B16" s="3" t="s">
        <v>40</v>
      </c>
      <c r="C16" s="26">
        <f t="shared" si="4"/>
        <v>25029.45851</v>
      </c>
      <c r="D16" s="27"/>
      <c r="E16" s="26">
        <v>22412.44128</v>
      </c>
      <c r="F16" s="27">
        <f t="shared" si="3"/>
        <v>89.5</v>
      </c>
      <c r="G16" s="26">
        <v>314.81563</v>
      </c>
      <c r="H16" s="27">
        <f t="shared" si="0"/>
        <v>1.3</v>
      </c>
      <c r="I16" s="26">
        <v>2302.2016</v>
      </c>
      <c r="J16" s="27">
        <f t="shared" si="1"/>
        <v>9.2</v>
      </c>
      <c r="K16" s="26">
        <v>0</v>
      </c>
      <c r="L16" s="29">
        <f t="shared" si="2"/>
        <v>0</v>
      </c>
    </row>
    <row r="17" spans="1:12" ht="12.75" customHeight="1">
      <c r="A17" s="5"/>
      <c r="B17" s="3" t="s">
        <v>39</v>
      </c>
      <c r="C17" s="26">
        <f t="shared" si="4"/>
        <v>34835.7198</v>
      </c>
      <c r="D17" s="27"/>
      <c r="E17" s="26">
        <v>34619.61499</v>
      </c>
      <c r="F17" s="27">
        <f t="shared" si="3"/>
        <v>99.4</v>
      </c>
      <c r="G17" s="26">
        <v>216.10481</v>
      </c>
      <c r="H17" s="27">
        <f t="shared" si="0"/>
        <v>0.6</v>
      </c>
      <c r="I17" s="26">
        <v>0</v>
      </c>
      <c r="J17" s="27">
        <f t="shared" si="1"/>
        <v>0</v>
      </c>
      <c r="K17" s="26">
        <v>0</v>
      </c>
      <c r="L17" s="29">
        <f t="shared" si="2"/>
        <v>0</v>
      </c>
    </row>
    <row r="18" spans="1:12" ht="12.75" customHeight="1">
      <c r="A18" s="5"/>
      <c r="B18" s="3" t="s">
        <v>38</v>
      </c>
      <c r="C18" s="26">
        <f t="shared" si="4"/>
        <v>8117.87708</v>
      </c>
      <c r="D18" s="27"/>
      <c r="E18" s="26">
        <v>6854.99857</v>
      </c>
      <c r="F18" s="27">
        <f t="shared" si="3"/>
        <v>84.4</v>
      </c>
      <c r="G18" s="26">
        <v>1262.87851</v>
      </c>
      <c r="H18" s="27">
        <f t="shared" si="0"/>
        <v>15.6</v>
      </c>
      <c r="I18" s="26">
        <v>0</v>
      </c>
      <c r="J18" s="27">
        <f t="shared" si="1"/>
        <v>0</v>
      </c>
      <c r="K18" s="26">
        <v>0</v>
      </c>
      <c r="L18" s="29">
        <f t="shared" si="2"/>
        <v>0</v>
      </c>
    </row>
    <row r="19" spans="1:12" ht="12.75" customHeight="1">
      <c r="A19" s="5"/>
      <c r="B19" s="3" t="s">
        <v>37</v>
      </c>
      <c r="C19" s="26">
        <f>E19+G19+I19+K19</f>
        <v>10076.10752</v>
      </c>
      <c r="D19" s="27"/>
      <c r="E19" s="26">
        <v>9899.105529999999</v>
      </c>
      <c r="F19" s="27">
        <f t="shared" si="3"/>
        <v>98.2</v>
      </c>
      <c r="G19" s="26">
        <v>177.00198999999998</v>
      </c>
      <c r="H19" s="27">
        <f t="shared" si="0"/>
        <v>1.8</v>
      </c>
      <c r="I19" s="26">
        <v>0</v>
      </c>
      <c r="J19" s="27">
        <f t="shared" si="1"/>
        <v>0</v>
      </c>
      <c r="K19" s="26">
        <v>0</v>
      </c>
      <c r="L19" s="29">
        <f t="shared" si="2"/>
        <v>0</v>
      </c>
    </row>
    <row r="20" spans="1:12" ht="12.75" customHeight="1">
      <c r="A20" s="5"/>
      <c r="B20" s="3" t="s">
        <v>36</v>
      </c>
      <c r="C20" s="26">
        <f>E20+G20+I20+K20</f>
        <v>21625.68382</v>
      </c>
      <c r="D20" s="27"/>
      <c r="E20" s="26">
        <v>21442.617899999997</v>
      </c>
      <c r="F20" s="27">
        <f t="shared" si="3"/>
        <v>99.2</v>
      </c>
      <c r="G20" s="26">
        <v>183.06592</v>
      </c>
      <c r="H20" s="27">
        <f t="shared" si="0"/>
        <v>0.8</v>
      </c>
      <c r="I20" s="26">
        <v>0</v>
      </c>
      <c r="J20" s="27">
        <f t="shared" si="1"/>
        <v>0</v>
      </c>
      <c r="K20" s="26">
        <v>0</v>
      </c>
      <c r="L20" s="29">
        <f t="shared" si="2"/>
        <v>0</v>
      </c>
    </row>
    <row r="21" spans="1:12" ht="12.75" customHeight="1">
      <c r="A21" s="5"/>
      <c r="B21" s="3" t="s">
        <v>35</v>
      </c>
      <c r="C21" s="26">
        <f t="shared" si="4"/>
        <v>7795.771349999999</v>
      </c>
      <c r="D21" s="27"/>
      <c r="E21" s="26">
        <v>6849.309719999999</v>
      </c>
      <c r="F21" s="27">
        <f t="shared" si="3"/>
        <v>87.9</v>
      </c>
      <c r="G21" s="26">
        <v>946.46163</v>
      </c>
      <c r="H21" s="27">
        <f t="shared" si="0"/>
        <v>12.1</v>
      </c>
      <c r="I21" s="26">
        <v>0</v>
      </c>
      <c r="J21" s="27">
        <f t="shared" si="1"/>
        <v>0</v>
      </c>
      <c r="K21" s="26">
        <v>0</v>
      </c>
      <c r="L21" s="29">
        <f t="shared" si="2"/>
        <v>0</v>
      </c>
    </row>
    <row r="22" spans="1:12" ht="12.75" customHeight="1">
      <c r="A22" s="5" t="s">
        <v>8</v>
      </c>
      <c r="B22" s="3" t="s">
        <v>34</v>
      </c>
      <c r="C22" s="26">
        <f t="shared" si="4"/>
        <v>9561.74163</v>
      </c>
      <c r="D22" s="27"/>
      <c r="E22" s="26">
        <v>8764.81266</v>
      </c>
      <c r="F22" s="27">
        <f>ROUND(100*E22/$C22,1)</f>
        <v>91.7</v>
      </c>
      <c r="G22" s="26">
        <v>203.24414000000002</v>
      </c>
      <c r="H22" s="27">
        <f t="shared" si="0"/>
        <v>2.1</v>
      </c>
      <c r="I22" s="26">
        <v>593.68483</v>
      </c>
      <c r="J22" s="27">
        <f>ROUND(100*I22/$C22,1)</f>
        <v>6.2</v>
      </c>
      <c r="K22" s="26">
        <v>0</v>
      </c>
      <c r="L22" s="29">
        <f t="shared" si="2"/>
        <v>0</v>
      </c>
    </row>
    <row r="23" spans="1:12" ht="12.75" customHeight="1">
      <c r="A23" s="5"/>
      <c r="B23" s="3" t="s">
        <v>33</v>
      </c>
      <c r="C23" s="26">
        <f t="shared" si="4"/>
        <v>5390.8922999999995</v>
      </c>
      <c r="D23" s="27"/>
      <c r="E23" s="26">
        <v>4513.85676</v>
      </c>
      <c r="F23" s="27">
        <f t="shared" si="3"/>
        <v>83.7</v>
      </c>
      <c r="G23" s="26">
        <v>160.41518</v>
      </c>
      <c r="H23" s="27">
        <f>ROUND(100*G23/$C23,1)</f>
        <v>3</v>
      </c>
      <c r="I23" s="26">
        <v>716.62036</v>
      </c>
      <c r="J23" s="27">
        <f t="shared" si="1"/>
        <v>13.3</v>
      </c>
      <c r="K23" s="26">
        <v>0</v>
      </c>
      <c r="L23" s="29">
        <f t="shared" si="2"/>
        <v>0</v>
      </c>
    </row>
    <row r="24" spans="1:12" ht="12.75" customHeight="1">
      <c r="A24" s="5"/>
      <c r="B24" s="3" t="s">
        <v>32</v>
      </c>
      <c r="C24" s="26">
        <f t="shared" si="4"/>
        <v>18064.739499999996</v>
      </c>
      <c r="D24" s="27"/>
      <c r="E24" s="26">
        <v>16586.44891</v>
      </c>
      <c r="F24" s="27">
        <f t="shared" si="3"/>
        <v>91.8</v>
      </c>
      <c r="G24" s="26">
        <v>157.75826</v>
      </c>
      <c r="H24" s="27">
        <f t="shared" si="0"/>
        <v>0.9</v>
      </c>
      <c r="I24" s="26">
        <v>1320.53233</v>
      </c>
      <c r="J24" s="27">
        <f t="shared" si="1"/>
        <v>7.3</v>
      </c>
      <c r="K24" s="26">
        <v>0</v>
      </c>
      <c r="L24" s="29">
        <f t="shared" si="2"/>
        <v>0</v>
      </c>
    </row>
    <row r="25" spans="1:12" ht="12.75" customHeight="1">
      <c r="A25" s="5"/>
      <c r="B25" s="3" t="s">
        <v>31</v>
      </c>
      <c r="C25" s="26">
        <f t="shared" si="4"/>
        <v>28470.404300000002</v>
      </c>
      <c r="D25" s="27"/>
      <c r="E25" s="26">
        <v>28399.70936</v>
      </c>
      <c r="F25" s="27">
        <f t="shared" si="3"/>
        <v>99.8</v>
      </c>
      <c r="G25" s="26">
        <v>70.69494</v>
      </c>
      <c r="H25" s="27">
        <f t="shared" si="0"/>
        <v>0.2</v>
      </c>
      <c r="I25" s="26">
        <v>0</v>
      </c>
      <c r="J25" s="27">
        <f t="shared" si="1"/>
        <v>0</v>
      </c>
      <c r="K25" s="26">
        <v>0</v>
      </c>
      <c r="L25" s="29">
        <f t="shared" si="2"/>
        <v>0</v>
      </c>
    </row>
    <row r="26" spans="1:12" ht="12.75" customHeight="1">
      <c r="A26" s="5"/>
      <c r="B26" s="3" t="s">
        <v>30</v>
      </c>
      <c r="C26" s="26">
        <f t="shared" si="4"/>
        <v>27335.262570000003</v>
      </c>
      <c r="D26" s="27"/>
      <c r="E26" s="26">
        <v>25065.440990000003</v>
      </c>
      <c r="F26" s="27">
        <f t="shared" si="3"/>
        <v>91.7</v>
      </c>
      <c r="G26" s="26">
        <v>354.42733</v>
      </c>
      <c r="H26" s="27">
        <f t="shared" si="0"/>
        <v>1.3</v>
      </c>
      <c r="I26" s="26">
        <v>1915.3942499999998</v>
      </c>
      <c r="J26" s="27">
        <f t="shared" si="1"/>
        <v>7</v>
      </c>
      <c r="K26" s="26">
        <v>0</v>
      </c>
      <c r="L26" s="29">
        <f t="shared" si="2"/>
        <v>0</v>
      </c>
    </row>
    <row r="27" spans="1:12" ht="12.75" customHeight="1">
      <c r="A27" s="5"/>
      <c r="B27" s="3" t="s">
        <v>29</v>
      </c>
      <c r="C27" s="26">
        <f t="shared" si="4"/>
        <v>16587.75155</v>
      </c>
      <c r="D27" s="27"/>
      <c r="E27" s="26">
        <v>15627.14342</v>
      </c>
      <c r="F27" s="27">
        <f t="shared" si="3"/>
        <v>94.2</v>
      </c>
      <c r="G27" s="26">
        <v>410.34108000000003</v>
      </c>
      <c r="H27" s="27">
        <f>ROUND(100*G27/$C27,1)</f>
        <v>2.5</v>
      </c>
      <c r="I27" s="26">
        <v>550.2670499999999</v>
      </c>
      <c r="J27" s="27">
        <f t="shared" si="1"/>
        <v>3.3</v>
      </c>
      <c r="K27" s="26">
        <v>0</v>
      </c>
      <c r="L27" s="29">
        <f t="shared" si="2"/>
        <v>0</v>
      </c>
    </row>
    <row r="28" spans="1:12" ht="12.75" customHeight="1">
      <c r="A28" s="5"/>
      <c r="B28" s="4" t="s">
        <v>28</v>
      </c>
      <c r="C28" s="26">
        <f t="shared" si="4"/>
        <v>23333.86869</v>
      </c>
      <c r="D28" s="27"/>
      <c r="E28" s="26">
        <v>21934.63974</v>
      </c>
      <c r="F28" s="27">
        <f t="shared" si="3"/>
        <v>94</v>
      </c>
      <c r="G28" s="26">
        <v>338.49394</v>
      </c>
      <c r="H28" s="27">
        <f t="shared" si="0"/>
        <v>1.5</v>
      </c>
      <c r="I28" s="26">
        <v>1060.73501</v>
      </c>
      <c r="J28" s="27">
        <f>ROUND(100*I28/$C28,1)</f>
        <v>4.5</v>
      </c>
      <c r="K28" s="26">
        <v>0</v>
      </c>
      <c r="L28" s="29">
        <f t="shared" si="2"/>
        <v>0</v>
      </c>
    </row>
    <row r="29" spans="1:12" ht="12.75" customHeight="1">
      <c r="A29" s="6"/>
      <c r="B29" s="4" t="s">
        <v>44</v>
      </c>
      <c r="C29" s="9">
        <f>SUM(C6:C28)</f>
        <v>315885.43464999995</v>
      </c>
      <c r="D29" s="10">
        <f aca="true" t="shared" si="5" ref="D29:D63">ROUND(100*C29/$C29,1)</f>
        <v>100</v>
      </c>
      <c r="E29" s="9">
        <f>SUM(E6:E28)</f>
        <v>280077.00756</v>
      </c>
      <c r="F29" s="10">
        <f>ROUND(100*E29/$C29,1)</f>
        <v>88.7</v>
      </c>
      <c r="G29" s="9">
        <f>SUM(G6:G28)</f>
        <v>20157.418410000002</v>
      </c>
      <c r="H29" s="10">
        <f>ROUND(100*G29/$C29,1)</f>
        <v>6.4</v>
      </c>
      <c r="I29" s="9">
        <f>SUM(I6:I28)</f>
        <v>15651.00868</v>
      </c>
      <c r="J29" s="10">
        <f t="shared" si="1"/>
        <v>5</v>
      </c>
      <c r="K29" s="9">
        <v>0</v>
      </c>
      <c r="L29" s="10">
        <f t="shared" si="2"/>
        <v>0</v>
      </c>
    </row>
    <row r="30" spans="1:12" ht="12.75" customHeight="1">
      <c r="A30" s="5"/>
      <c r="B30" s="3" t="s">
        <v>45</v>
      </c>
      <c r="C30" s="26">
        <f>E30+G30+I30+K30</f>
        <v>38412.952079999995</v>
      </c>
      <c r="D30" s="28">
        <f t="shared" si="5"/>
        <v>100</v>
      </c>
      <c r="E30" s="26">
        <v>31851.68609</v>
      </c>
      <c r="F30" s="28">
        <f t="shared" si="3"/>
        <v>82.9</v>
      </c>
      <c r="G30" s="26">
        <v>594.4772800000001</v>
      </c>
      <c r="H30" s="28">
        <f t="shared" si="0"/>
        <v>1.5</v>
      </c>
      <c r="I30" s="26">
        <v>1466.8905</v>
      </c>
      <c r="J30" s="28">
        <f t="shared" si="1"/>
        <v>3.8</v>
      </c>
      <c r="K30" s="26">
        <v>4499.89821</v>
      </c>
      <c r="L30" s="28">
        <f t="shared" si="2"/>
        <v>11.7</v>
      </c>
    </row>
    <row r="31" spans="1:12" ht="12.75" customHeight="1">
      <c r="A31" s="5"/>
      <c r="B31" s="3" t="s">
        <v>46</v>
      </c>
      <c r="C31" s="26">
        <f>E31+G31+I31+K31</f>
        <v>10833.08934</v>
      </c>
      <c r="D31" s="29">
        <f t="shared" si="5"/>
        <v>100</v>
      </c>
      <c r="E31" s="26">
        <v>9025.72176</v>
      </c>
      <c r="F31" s="29">
        <f t="shared" si="3"/>
        <v>83.3</v>
      </c>
      <c r="G31" s="26">
        <v>709.89395</v>
      </c>
      <c r="H31" s="29">
        <f t="shared" si="0"/>
        <v>6.6</v>
      </c>
      <c r="I31" s="26">
        <v>1097.47363</v>
      </c>
      <c r="J31" s="29">
        <f t="shared" si="1"/>
        <v>10.1</v>
      </c>
      <c r="K31" s="26">
        <v>0</v>
      </c>
      <c r="L31" s="29">
        <f t="shared" si="2"/>
        <v>0</v>
      </c>
    </row>
    <row r="32" spans="1:12" ht="12.75" customHeight="1">
      <c r="A32" s="5"/>
      <c r="B32" s="3" t="s">
        <v>47</v>
      </c>
      <c r="C32" s="26">
        <f aca="true" t="shared" si="6" ref="C32:C54">E32+G32+I32+K32</f>
        <v>6318.32495</v>
      </c>
      <c r="D32" s="29">
        <f t="shared" si="5"/>
        <v>100</v>
      </c>
      <c r="E32" s="26">
        <v>5528.22293</v>
      </c>
      <c r="F32" s="29">
        <f>ROUND(100*E32/$C32,1)</f>
        <v>87.5</v>
      </c>
      <c r="G32" s="26">
        <v>612.9748400000001</v>
      </c>
      <c r="H32" s="29">
        <f t="shared" si="0"/>
        <v>9.7</v>
      </c>
      <c r="I32" s="26">
        <v>177.12717999999998</v>
      </c>
      <c r="J32" s="29">
        <f t="shared" si="1"/>
        <v>2.8</v>
      </c>
      <c r="K32" s="26">
        <v>0</v>
      </c>
      <c r="L32" s="29">
        <f t="shared" si="2"/>
        <v>0</v>
      </c>
    </row>
    <row r="33" spans="1:12" ht="12.75" customHeight="1">
      <c r="A33" s="5"/>
      <c r="B33" s="3" t="s">
        <v>48</v>
      </c>
      <c r="C33" s="26">
        <f t="shared" si="6"/>
        <v>8672.40594</v>
      </c>
      <c r="D33" s="29">
        <f t="shared" si="5"/>
        <v>100</v>
      </c>
      <c r="E33" s="26">
        <v>8059.283539999999</v>
      </c>
      <c r="F33" s="29">
        <f t="shared" si="3"/>
        <v>92.9</v>
      </c>
      <c r="G33" s="26">
        <v>309.89096</v>
      </c>
      <c r="H33" s="29">
        <f t="shared" si="0"/>
        <v>3.6</v>
      </c>
      <c r="I33" s="26">
        <v>296.1056</v>
      </c>
      <c r="J33" s="29">
        <f t="shared" si="1"/>
        <v>3.4</v>
      </c>
      <c r="K33" s="26">
        <v>7.12584</v>
      </c>
      <c r="L33" s="29">
        <f>ROUND(100*K33/$C33,1)</f>
        <v>0.1</v>
      </c>
    </row>
    <row r="34" spans="1:12" ht="12.75" customHeight="1">
      <c r="A34" s="5"/>
      <c r="B34" s="3" t="s">
        <v>49</v>
      </c>
      <c r="C34" s="26">
        <f t="shared" si="6"/>
        <v>12629.20385000003</v>
      </c>
      <c r="D34" s="29">
        <f t="shared" si="5"/>
        <v>100</v>
      </c>
      <c r="E34" s="26">
        <v>10163.33442000003</v>
      </c>
      <c r="F34" s="29">
        <f>ROUND(100*E34/$C34,1)</f>
        <v>80.5</v>
      </c>
      <c r="G34" s="26">
        <v>182.69352999999998</v>
      </c>
      <c r="H34" s="29">
        <f t="shared" si="0"/>
        <v>1.4</v>
      </c>
      <c r="I34" s="26">
        <v>1206.91904</v>
      </c>
      <c r="J34" s="29">
        <f t="shared" si="1"/>
        <v>9.6</v>
      </c>
      <c r="K34" s="26">
        <v>1076.25686</v>
      </c>
      <c r="L34" s="29">
        <f t="shared" si="2"/>
        <v>8.5</v>
      </c>
    </row>
    <row r="35" spans="1:12" ht="12.75" customHeight="1">
      <c r="A35" s="5"/>
      <c r="B35" s="3" t="s">
        <v>50</v>
      </c>
      <c r="C35" s="26">
        <f t="shared" si="6"/>
        <v>12971.709830000002</v>
      </c>
      <c r="D35" s="29">
        <f t="shared" si="5"/>
        <v>100</v>
      </c>
      <c r="E35" s="26">
        <v>10601.98084</v>
      </c>
      <c r="F35" s="29">
        <f t="shared" si="3"/>
        <v>81.7</v>
      </c>
      <c r="G35" s="26">
        <v>298.55181</v>
      </c>
      <c r="H35" s="29">
        <f t="shared" si="0"/>
        <v>2.3</v>
      </c>
      <c r="I35" s="26">
        <v>2071.17718</v>
      </c>
      <c r="J35" s="29">
        <f>ROUND(100*I35/$C35,1)</f>
        <v>16</v>
      </c>
      <c r="K35" s="26">
        <v>0</v>
      </c>
      <c r="L35" s="29">
        <f t="shared" si="2"/>
        <v>0</v>
      </c>
    </row>
    <row r="36" spans="1:12" ht="12.75" customHeight="1">
      <c r="A36" s="5"/>
      <c r="B36" s="3" t="s">
        <v>51</v>
      </c>
      <c r="C36" s="26">
        <f t="shared" si="6"/>
        <v>7628.56632</v>
      </c>
      <c r="D36" s="29">
        <f t="shared" si="5"/>
        <v>100</v>
      </c>
      <c r="E36" s="26">
        <v>5909.53644</v>
      </c>
      <c r="F36" s="29">
        <f>ROUND(100*E36/$C36,1)</f>
        <v>77.5</v>
      </c>
      <c r="G36" s="26">
        <v>511.32641</v>
      </c>
      <c r="H36" s="29">
        <f>ROUND(100*G36/$C36,1)</f>
        <v>6.7</v>
      </c>
      <c r="I36" s="26">
        <v>1207.70347</v>
      </c>
      <c r="J36" s="29">
        <f t="shared" si="1"/>
        <v>15.8</v>
      </c>
      <c r="K36" s="26">
        <v>0</v>
      </c>
      <c r="L36" s="29">
        <f t="shared" si="2"/>
        <v>0</v>
      </c>
    </row>
    <row r="37" spans="1:12" ht="12.75" customHeight="1">
      <c r="A37" s="5"/>
      <c r="B37" s="3" t="s">
        <v>52</v>
      </c>
      <c r="C37" s="26">
        <f t="shared" si="6"/>
        <v>10225.47676</v>
      </c>
      <c r="D37" s="29">
        <f t="shared" si="5"/>
        <v>100</v>
      </c>
      <c r="E37" s="26">
        <v>9682.91381</v>
      </c>
      <c r="F37" s="29">
        <f t="shared" si="3"/>
        <v>94.7</v>
      </c>
      <c r="G37" s="26">
        <v>297.16715999999997</v>
      </c>
      <c r="H37" s="29">
        <f t="shared" si="0"/>
        <v>2.9</v>
      </c>
      <c r="I37" s="26">
        <v>244.66171000000003</v>
      </c>
      <c r="J37" s="29">
        <f t="shared" si="1"/>
        <v>2.4</v>
      </c>
      <c r="K37" s="26">
        <v>0.73408</v>
      </c>
      <c r="L37" s="29">
        <f t="shared" si="2"/>
        <v>0</v>
      </c>
    </row>
    <row r="38" spans="1:12" ht="12.75" customHeight="1">
      <c r="A38" s="5" t="s">
        <v>9</v>
      </c>
      <c r="B38" s="3" t="s">
        <v>53</v>
      </c>
      <c r="C38" s="26">
        <f t="shared" si="6"/>
        <v>28364.996600000002</v>
      </c>
      <c r="D38" s="29">
        <f t="shared" si="5"/>
        <v>100</v>
      </c>
      <c r="E38" s="26">
        <v>26398.480020000003</v>
      </c>
      <c r="F38" s="29">
        <f t="shared" si="3"/>
        <v>93.1</v>
      </c>
      <c r="G38" s="26">
        <v>681.34689</v>
      </c>
      <c r="H38" s="29">
        <f t="shared" si="0"/>
        <v>2.4</v>
      </c>
      <c r="I38" s="26">
        <v>578.44417</v>
      </c>
      <c r="J38" s="29">
        <f t="shared" si="1"/>
        <v>2</v>
      </c>
      <c r="K38" s="26">
        <v>706.72552</v>
      </c>
      <c r="L38" s="29">
        <f t="shared" si="2"/>
        <v>2.5</v>
      </c>
    </row>
    <row r="39" spans="1:12" ht="12.75" customHeight="1">
      <c r="A39" s="5"/>
      <c r="B39" s="3" t="s">
        <v>54</v>
      </c>
      <c r="C39" s="26">
        <f t="shared" si="6"/>
        <v>5753.22914</v>
      </c>
      <c r="D39" s="29">
        <f t="shared" si="5"/>
        <v>100</v>
      </c>
      <c r="E39" s="26">
        <v>5573.92771</v>
      </c>
      <c r="F39" s="29">
        <f t="shared" si="3"/>
        <v>96.9</v>
      </c>
      <c r="G39" s="26">
        <v>172.81779</v>
      </c>
      <c r="H39" s="29">
        <f t="shared" si="0"/>
        <v>3</v>
      </c>
      <c r="I39" s="26">
        <v>6.48364</v>
      </c>
      <c r="J39" s="29">
        <f t="shared" si="1"/>
        <v>0.1</v>
      </c>
      <c r="K39" s="26">
        <v>0</v>
      </c>
      <c r="L39" s="29">
        <f t="shared" si="2"/>
        <v>0</v>
      </c>
    </row>
    <row r="40" spans="1:12" ht="12.75" customHeight="1">
      <c r="A40" s="5"/>
      <c r="B40" s="3" t="s">
        <v>55</v>
      </c>
      <c r="C40" s="26">
        <f t="shared" si="6"/>
        <v>10302.0253</v>
      </c>
      <c r="D40" s="29">
        <f t="shared" si="5"/>
        <v>100</v>
      </c>
      <c r="E40" s="26">
        <v>9347.64352</v>
      </c>
      <c r="F40" s="29">
        <f t="shared" si="3"/>
        <v>90.7</v>
      </c>
      <c r="G40" s="26">
        <v>255.93133</v>
      </c>
      <c r="H40" s="29">
        <f t="shared" si="0"/>
        <v>2.5</v>
      </c>
      <c r="I40" s="26">
        <v>698.4504499999999</v>
      </c>
      <c r="J40" s="29">
        <f t="shared" si="1"/>
        <v>6.8</v>
      </c>
      <c r="K40" s="26">
        <v>0</v>
      </c>
      <c r="L40" s="29">
        <f t="shared" si="2"/>
        <v>0</v>
      </c>
    </row>
    <row r="41" spans="1:12" ht="12.75" customHeight="1">
      <c r="A41" s="5"/>
      <c r="B41" s="3" t="s">
        <v>56</v>
      </c>
      <c r="C41" s="26">
        <f t="shared" si="6"/>
        <v>11289.984800000002</v>
      </c>
      <c r="D41" s="29">
        <f t="shared" si="5"/>
        <v>100</v>
      </c>
      <c r="E41" s="26">
        <v>9364.18899</v>
      </c>
      <c r="F41" s="29">
        <f t="shared" si="3"/>
        <v>82.9</v>
      </c>
      <c r="G41" s="26">
        <v>114.74105</v>
      </c>
      <c r="H41" s="29">
        <f t="shared" si="0"/>
        <v>1</v>
      </c>
      <c r="I41" s="26">
        <v>1811.05476</v>
      </c>
      <c r="J41" s="29">
        <f t="shared" si="1"/>
        <v>16</v>
      </c>
      <c r="K41" s="26">
        <v>0</v>
      </c>
      <c r="L41" s="29">
        <f t="shared" si="2"/>
        <v>0</v>
      </c>
    </row>
    <row r="42" spans="1:12" ht="12.75" customHeight="1">
      <c r="A42" s="5"/>
      <c r="B42" s="3" t="s">
        <v>57</v>
      </c>
      <c r="C42" s="26">
        <f t="shared" si="6"/>
        <v>7747.19632</v>
      </c>
      <c r="D42" s="29">
        <f t="shared" si="5"/>
        <v>100</v>
      </c>
      <c r="E42" s="26">
        <v>7099.12557</v>
      </c>
      <c r="F42" s="29">
        <f t="shared" si="3"/>
        <v>91.6</v>
      </c>
      <c r="G42" s="26">
        <v>191.35671</v>
      </c>
      <c r="H42" s="29">
        <f>ROUND(100*G42/$C42,1)</f>
        <v>2.5</v>
      </c>
      <c r="I42" s="26">
        <v>456.71404</v>
      </c>
      <c r="J42" s="29">
        <f t="shared" si="1"/>
        <v>5.9</v>
      </c>
      <c r="K42" s="26">
        <v>0</v>
      </c>
      <c r="L42" s="29">
        <f t="shared" si="2"/>
        <v>0</v>
      </c>
    </row>
    <row r="43" spans="1:12" ht="12.75" customHeight="1">
      <c r="A43" s="5"/>
      <c r="B43" s="3" t="s">
        <v>58</v>
      </c>
      <c r="C43" s="26">
        <f t="shared" si="6"/>
        <v>6410.76091</v>
      </c>
      <c r="D43" s="29">
        <f t="shared" si="5"/>
        <v>100</v>
      </c>
      <c r="E43" s="26">
        <v>6045.53911</v>
      </c>
      <c r="F43" s="29">
        <f t="shared" si="3"/>
        <v>94.3</v>
      </c>
      <c r="G43" s="26">
        <v>124.61398</v>
      </c>
      <c r="H43" s="29">
        <f t="shared" si="0"/>
        <v>1.9</v>
      </c>
      <c r="I43" s="26">
        <v>240.60782</v>
      </c>
      <c r="J43" s="29">
        <f>ROUND(100*I43/$C43,1)</f>
        <v>3.8</v>
      </c>
      <c r="K43" s="26">
        <v>0</v>
      </c>
      <c r="L43" s="29">
        <f t="shared" si="2"/>
        <v>0</v>
      </c>
    </row>
    <row r="44" spans="1:12" ht="12.75" customHeight="1">
      <c r="A44" s="5"/>
      <c r="B44" s="3" t="s">
        <v>60</v>
      </c>
      <c r="C44" s="26">
        <f t="shared" si="6"/>
        <v>4135.86041</v>
      </c>
      <c r="D44" s="29">
        <f t="shared" si="5"/>
        <v>100</v>
      </c>
      <c r="E44" s="26">
        <v>3756.02543</v>
      </c>
      <c r="F44" s="29">
        <f t="shared" si="3"/>
        <v>90.8</v>
      </c>
      <c r="G44" s="26">
        <v>175.80855</v>
      </c>
      <c r="H44" s="29">
        <f t="shared" si="0"/>
        <v>4.3</v>
      </c>
      <c r="I44" s="26">
        <v>202.90244</v>
      </c>
      <c r="J44" s="29">
        <f t="shared" si="1"/>
        <v>4.9</v>
      </c>
      <c r="K44" s="26">
        <v>1.12399</v>
      </c>
      <c r="L44" s="29">
        <f t="shared" si="2"/>
        <v>0</v>
      </c>
    </row>
    <row r="45" spans="1:12" ht="12.75" customHeight="1">
      <c r="A45" s="5"/>
      <c r="B45" s="3" t="s">
        <v>59</v>
      </c>
      <c r="C45" s="26">
        <f>E45+G45+I45+K45</f>
        <v>3622.13209</v>
      </c>
      <c r="D45" s="29">
        <f t="shared" si="5"/>
        <v>100</v>
      </c>
      <c r="E45" s="26">
        <v>3321.6604</v>
      </c>
      <c r="F45" s="29">
        <f t="shared" si="3"/>
        <v>91.7</v>
      </c>
      <c r="G45" s="26">
        <v>185.60843</v>
      </c>
      <c r="H45" s="29">
        <f t="shared" si="0"/>
        <v>5.1</v>
      </c>
      <c r="I45" s="26">
        <v>114.86326</v>
      </c>
      <c r="J45" s="29">
        <f t="shared" si="1"/>
        <v>3.2</v>
      </c>
      <c r="K45" s="26">
        <v>0</v>
      </c>
      <c r="L45" s="29">
        <f>ROUND(100*K45/$C45,1)</f>
        <v>0</v>
      </c>
    </row>
    <row r="46" spans="1:12" ht="12.75" customHeight="1">
      <c r="A46" s="5"/>
      <c r="B46" s="3" t="s">
        <v>61</v>
      </c>
      <c r="C46" s="26">
        <f t="shared" si="6"/>
        <v>3437.60459</v>
      </c>
      <c r="D46" s="29">
        <f t="shared" si="5"/>
        <v>100</v>
      </c>
      <c r="E46" s="26">
        <v>3159.5750099999996</v>
      </c>
      <c r="F46" s="29">
        <f t="shared" si="3"/>
        <v>91.9</v>
      </c>
      <c r="G46" s="26">
        <v>169.54831000000001</v>
      </c>
      <c r="H46" s="29">
        <f t="shared" si="0"/>
        <v>4.9</v>
      </c>
      <c r="I46" s="26">
        <v>108.48127</v>
      </c>
      <c r="J46" s="29">
        <f t="shared" si="1"/>
        <v>3.2</v>
      </c>
      <c r="K46" s="26">
        <v>0</v>
      </c>
      <c r="L46" s="29">
        <f t="shared" si="2"/>
        <v>0</v>
      </c>
    </row>
    <row r="47" spans="1:12" ht="12.75" customHeight="1">
      <c r="A47" s="5" t="s">
        <v>19</v>
      </c>
      <c r="B47" s="3" t="s">
        <v>62</v>
      </c>
      <c r="C47" s="26">
        <f t="shared" si="6"/>
        <v>5181.7037</v>
      </c>
      <c r="D47" s="29">
        <f t="shared" si="5"/>
        <v>100</v>
      </c>
      <c r="E47" s="26">
        <v>4820.75412</v>
      </c>
      <c r="F47" s="29">
        <f t="shared" si="3"/>
        <v>93</v>
      </c>
      <c r="G47" s="26">
        <v>148.71615</v>
      </c>
      <c r="H47" s="29">
        <f t="shared" si="0"/>
        <v>2.9</v>
      </c>
      <c r="I47" s="26">
        <v>212.23343</v>
      </c>
      <c r="J47" s="29">
        <f t="shared" si="1"/>
        <v>4.1</v>
      </c>
      <c r="K47" s="26">
        <v>0</v>
      </c>
      <c r="L47" s="29">
        <f t="shared" si="2"/>
        <v>0</v>
      </c>
    </row>
    <row r="48" spans="1:12" ht="12.75" customHeight="1">
      <c r="A48" s="5"/>
      <c r="B48" s="3" t="s">
        <v>63</v>
      </c>
      <c r="C48" s="26">
        <f>E48+G48+I48+K48</f>
        <v>3635.19298</v>
      </c>
      <c r="D48" s="29">
        <f t="shared" si="5"/>
        <v>100</v>
      </c>
      <c r="E48" s="26">
        <v>3423.61109</v>
      </c>
      <c r="F48" s="29">
        <f t="shared" si="3"/>
        <v>94.2</v>
      </c>
      <c r="G48" s="26">
        <v>123.28402</v>
      </c>
      <c r="H48" s="29">
        <f t="shared" si="0"/>
        <v>3.4</v>
      </c>
      <c r="I48" s="26">
        <v>88.29787</v>
      </c>
      <c r="J48" s="29">
        <f t="shared" si="1"/>
        <v>2.4</v>
      </c>
      <c r="K48" s="26">
        <v>0</v>
      </c>
      <c r="L48" s="29">
        <f t="shared" si="2"/>
        <v>0</v>
      </c>
    </row>
    <row r="49" spans="1:12" ht="12.75" customHeight="1">
      <c r="A49" s="5"/>
      <c r="B49" s="3" t="s">
        <v>10</v>
      </c>
      <c r="C49" s="26">
        <f t="shared" si="6"/>
        <v>6730.4771200000005</v>
      </c>
      <c r="D49" s="29">
        <f t="shared" si="5"/>
        <v>100</v>
      </c>
      <c r="E49" s="26">
        <v>6200.665800000001</v>
      </c>
      <c r="F49" s="29">
        <f t="shared" si="3"/>
        <v>92.1</v>
      </c>
      <c r="G49" s="26">
        <v>262.57111</v>
      </c>
      <c r="H49" s="29">
        <f t="shared" si="0"/>
        <v>3.9</v>
      </c>
      <c r="I49" s="26">
        <v>211.76973999999998</v>
      </c>
      <c r="J49" s="29">
        <f t="shared" si="1"/>
        <v>3.1</v>
      </c>
      <c r="K49" s="26">
        <v>55.47047</v>
      </c>
      <c r="L49" s="29">
        <f>ROUND(100*K49/$C49,1)+0.1</f>
        <v>0.9</v>
      </c>
    </row>
    <row r="50" spans="1:12" ht="12.75" customHeight="1">
      <c r="A50" s="5"/>
      <c r="B50" s="3" t="s">
        <v>11</v>
      </c>
      <c r="C50" s="26">
        <f t="shared" si="6"/>
        <v>5449.80055</v>
      </c>
      <c r="D50" s="29">
        <f t="shared" si="5"/>
        <v>100</v>
      </c>
      <c r="E50" s="26">
        <v>4329.23196</v>
      </c>
      <c r="F50" s="29">
        <f t="shared" si="3"/>
        <v>79.4</v>
      </c>
      <c r="G50" s="26">
        <v>337.92458</v>
      </c>
      <c r="H50" s="29">
        <f t="shared" si="0"/>
        <v>6.2</v>
      </c>
      <c r="I50" s="26">
        <v>782.3390099999999</v>
      </c>
      <c r="J50" s="29">
        <f t="shared" si="1"/>
        <v>14.4</v>
      </c>
      <c r="K50" s="26">
        <v>0.305</v>
      </c>
      <c r="L50" s="29">
        <f t="shared" si="2"/>
        <v>0</v>
      </c>
    </row>
    <row r="51" spans="1:12" ht="12.75" customHeight="1">
      <c r="A51" s="5"/>
      <c r="B51" s="3" t="s">
        <v>64</v>
      </c>
      <c r="C51" s="26">
        <f t="shared" si="6"/>
        <v>8132.38017</v>
      </c>
      <c r="D51" s="29">
        <f t="shared" si="5"/>
        <v>100</v>
      </c>
      <c r="E51" s="26">
        <v>6962.08971</v>
      </c>
      <c r="F51" s="29">
        <f t="shared" si="3"/>
        <v>85.6</v>
      </c>
      <c r="G51" s="26">
        <v>1170.29046</v>
      </c>
      <c r="H51" s="29">
        <f t="shared" si="0"/>
        <v>14.4</v>
      </c>
      <c r="I51" s="26">
        <v>0</v>
      </c>
      <c r="J51" s="29">
        <f t="shared" si="1"/>
        <v>0</v>
      </c>
      <c r="K51" s="26">
        <v>0</v>
      </c>
      <c r="L51" s="29">
        <f t="shared" si="2"/>
        <v>0</v>
      </c>
    </row>
    <row r="52" spans="1:12" ht="12.75" customHeight="1">
      <c r="A52" s="5"/>
      <c r="B52" s="3" t="s">
        <v>65</v>
      </c>
      <c r="C52" s="26">
        <f t="shared" si="6"/>
        <v>4909.531000000001</v>
      </c>
      <c r="D52" s="29">
        <f t="shared" si="5"/>
        <v>100</v>
      </c>
      <c r="E52" s="26">
        <v>4609.252570000001</v>
      </c>
      <c r="F52" s="29">
        <f t="shared" si="3"/>
        <v>93.9</v>
      </c>
      <c r="G52" s="26">
        <v>179.46348999999998</v>
      </c>
      <c r="H52" s="29">
        <f t="shared" si="0"/>
        <v>3.7</v>
      </c>
      <c r="I52" s="26">
        <v>104.57531</v>
      </c>
      <c r="J52" s="29">
        <f>ROUND(100*I52/$C52,1)</f>
        <v>2.1</v>
      </c>
      <c r="K52" s="26">
        <v>16.23963</v>
      </c>
      <c r="L52" s="29">
        <f t="shared" si="2"/>
        <v>0.3</v>
      </c>
    </row>
    <row r="53" spans="1:12" ht="12.75" customHeight="1">
      <c r="A53" s="5"/>
      <c r="B53" s="3" t="s">
        <v>66</v>
      </c>
      <c r="C53" s="26">
        <f t="shared" si="6"/>
        <v>5443.94379</v>
      </c>
      <c r="D53" s="29">
        <f t="shared" si="5"/>
        <v>100</v>
      </c>
      <c r="E53" s="26">
        <v>3546.84893</v>
      </c>
      <c r="F53" s="29">
        <f t="shared" si="3"/>
        <v>65.2</v>
      </c>
      <c r="G53" s="26">
        <v>188.30116999999998</v>
      </c>
      <c r="H53" s="29">
        <f t="shared" si="0"/>
        <v>3.5</v>
      </c>
      <c r="I53" s="26">
        <v>1701.05275</v>
      </c>
      <c r="J53" s="29">
        <f t="shared" si="1"/>
        <v>31.2</v>
      </c>
      <c r="K53" s="26">
        <v>7.74094</v>
      </c>
      <c r="L53" s="29">
        <f>ROUND(100*K53/$C53,1)</f>
        <v>0.1</v>
      </c>
    </row>
    <row r="54" spans="1:12" ht="12.75" customHeight="1">
      <c r="A54" s="5"/>
      <c r="B54" s="3" t="s">
        <v>12</v>
      </c>
      <c r="C54" s="26">
        <f t="shared" si="6"/>
        <v>8342.918730000001</v>
      </c>
      <c r="D54" s="29">
        <f t="shared" si="5"/>
        <v>100</v>
      </c>
      <c r="E54" s="26">
        <v>6980.32037</v>
      </c>
      <c r="F54" s="29">
        <f t="shared" si="3"/>
        <v>83.7</v>
      </c>
      <c r="G54" s="26">
        <v>108.66574</v>
      </c>
      <c r="H54" s="29">
        <f t="shared" si="0"/>
        <v>1.3</v>
      </c>
      <c r="I54" s="26">
        <v>394.35541</v>
      </c>
      <c r="J54" s="29">
        <f t="shared" si="1"/>
        <v>4.7</v>
      </c>
      <c r="K54" s="26">
        <v>859.57721</v>
      </c>
      <c r="L54" s="29">
        <f t="shared" si="2"/>
        <v>10.3</v>
      </c>
    </row>
    <row r="55" spans="1:12" ht="12.75" customHeight="1">
      <c r="A55" s="5"/>
      <c r="B55" s="4" t="s">
        <v>20</v>
      </c>
      <c r="C55" s="26">
        <f>E55+G55+I55+K55</f>
        <v>8877.557420000001</v>
      </c>
      <c r="D55" s="29">
        <f t="shared" si="5"/>
        <v>100</v>
      </c>
      <c r="E55" s="26">
        <v>8453.37486</v>
      </c>
      <c r="F55" s="29">
        <f t="shared" si="3"/>
        <v>95.2</v>
      </c>
      <c r="G55" s="26">
        <v>260.30312000000004</v>
      </c>
      <c r="H55" s="29">
        <f t="shared" si="0"/>
        <v>2.9</v>
      </c>
      <c r="I55" s="26">
        <v>163.87944</v>
      </c>
      <c r="J55" s="29">
        <f t="shared" si="1"/>
        <v>1.8</v>
      </c>
      <c r="K55" s="26">
        <v>0</v>
      </c>
      <c r="L55" s="29">
        <f t="shared" si="2"/>
        <v>0</v>
      </c>
    </row>
    <row r="56" spans="1:12" ht="12.75" customHeight="1">
      <c r="A56" s="6"/>
      <c r="B56" s="4" t="s">
        <v>67</v>
      </c>
      <c r="C56" s="9">
        <f>SUM(C30:C55)</f>
        <v>245459.02469000005</v>
      </c>
      <c r="D56" s="10">
        <f t="shared" si="5"/>
        <v>100</v>
      </c>
      <c r="E56" s="9">
        <f>SUM(E30:E55)</f>
        <v>214214.99500000005</v>
      </c>
      <c r="F56" s="10">
        <f t="shared" si="3"/>
        <v>87.3</v>
      </c>
      <c r="G56" s="9">
        <f>SUM(G30:G55)</f>
        <v>8368.268820000001</v>
      </c>
      <c r="H56" s="10">
        <f t="shared" si="0"/>
        <v>3.4</v>
      </c>
      <c r="I56" s="9">
        <f>SUM(I30:I55)</f>
        <v>15644.563120000003</v>
      </c>
      <c r="J56" s="10">
        <f t="shared" si="1"/>
        <v>6.4</v>
      </c>
      <c r="K56" s="9">
        <f>SUM(K30:K55)</f>
        <v>7231.19775</v>
      </c>
      <c r="L56" s="10">
        <f t="shared" si="2"/>
        <v>2.9</v>
      </c>
    </row>
    <row r="57" spans="1:12" ht="12.75" customHeight="1">
      <c r="A57" s="5" t="s">
        <v>13</v>
      </c>
      <c r="B57" s="3" t="s">
        <v>68</v>
      </c>
      <c r="C57" s="26">
        <f>E57+G57+I57+K57</f>
        <v>4977.624</v>
      </c>
      <c r="D57" s="29">
        <f t="shared" si="5"/>
        <v>100</v>
      </c>
      <c r="E57" s="26">
        <v>2399.67</v>
      </c>
      <c r="F57" s="29">
        <f t="shared" si="3"/>
        <v>48.2</v>
      </c>
      <c r="G57" s="26">
        <v>127.839</v>
      </c>
      <c r="H57" s="29">
        <f t="shared" si="0"/>
        <v>2.6</v>
      </c>
      <c r="I57" s="26">
        <v>1880.866</v>
      </c>
      <c r="J57" s="29">
        <f t="shared" si="1"/>
        <v>37.8</v>
      </c>
      <c r="K57" s="26">
        <v>569.249</v>
      </c>
      <c r="L57" s="29">
        <f>ROUND(100*K57/$C57,1)</f>
        <v>11.4</v>
      </c>
    </row>
    <row r="58" spans="1:12" ht="12.75" customHeight="1">
      <c r="A58" s="5" t="s">
        <v>14</v>
      </c>
      <c r="B58" s="3" t="s">
        <v>69</v>
      </c>
      <c r="C58" s="26">
        <f>E58+G58+I58+K58</f>
        <v>2475.946</v>
      </c>
      <c r="D58" s="29">
        <f t="shared" si="5"/>
        <v>100</v>
      </c>
      <c r="E58" s="26">
        <v>1350.828</v>
      </c>
      <c r="F58" s="29">
        <f t="shared" si="3"/>
        <v>54.6</v>
      </c>
      <c r="G58" s="26">
        <v>110.231</v>
      </c>
      <c r="H58" s="29">
        <f t="shared" si="0"/>
        <v>4.5</v>
      </c>
      <c r="I58" s="26">
        <v>189.111</v>
      </c>
      <c r="J58" s="29">
        <f t="shared" si="1"/>
        <v>7.6</v>
      </c>
      <c r="K58" s="26">
        <v>825.776</v>
      </c>
      <c r="L58" s="29">
        <f t="shared" si="2"/>
        <v>33.4</v>
      </c>
    </row>
    <row r="59" spans="1:12" ht="12.75" customHeight="1">
      <c r="A59" s="5" t="s">
        <v>15</v>
      </c>
      <c r="B59" s="3" t="s">
        <v>70</v>
      </c>
      <c r="C59" s="26">
        <f>E59+G59+I59+K59</f>
        <v>427.51800000000003</v>
      </c>
      <c r="D59" s="29">
        <f t="shared" si="5"/>
        <v>100</v>
      </c>
      <c r="E59" s="26">
        <v>0</v>
      </c>
      <c r="F59" s="29">
        <f t="shared" si="3"/>
        <v>0</v>
      </c>
      <c r="G59" s="26">
        <v>0</v>
      </c>
      <c r="H59" s="29">
        <f t="shared" si="0"/>
        <v>0</v>
      </c>
      <c r="I59" s="26">
        <v>0</v>
      </c>
      <c r="J59" s="29">
        <f t="shared" si="1"/>
        <v>0</v>
      </c>
      <c r="K59" s="26">
        <v>427.51800000000003</v>
      </c>
      <c r="L59" s="29">
        <f t="shared" si="2"/>
        <v>100</v>
      </c>
    </row>
    <row r="60" spans="1:12" ht="12.75" customHeight="1">
      <c r="A60" s="5" t="s">
        <v>16</v>
      </c>
      <c r="B60" s="4" t="s">
        <v>71</v>
      </c>
      <c r="C60" s="26">
        <f>E60+G60+I60+K60</f>
        <v>862.7169999999999</v>
      </c>
      <c r="D60" s="29">
        <f t="shared" si="5"/>
        <v>100</v>
      </c>
      <c r="E60" s="26">
        <v>130.03699999999998</v>
      </c>
      <c r="F60" s="29">
        <f t="shared" si="3"/>
        <v>15.1</v>
      </c>
      <c r="G60" s="26">
        <v>0</v>
      </c>
      <c r="H60" s="29">
        <f t="shared" si="0"/>
        <v>0</v>
      </c>
      <c r="I60" s="26">
        <v>0</v>
      </c>
      <c r="J60" s="29">
        <f t="shared" si="1"/>
        <v>0</v>
      </c>
      <c r="K60" s="26">
        <v>732.68</v>
      </c>
      <c r="L60" s="29">
        <f t="shared" si="2"/>
        <v>84.9</v>
      </c>
    </row>
    <row r="61" spans="1:12" ht="12.75" customHeight="1">
      <c r="A61" s="7"/>
      <c r="B61" s="7" t="s">
        <v>17</v>
      </c>
      <c r="C61" s="9">
        <f>SUM(C57:C60)</f>
        <v>8743.805</v>
      </c>
      <c r="D61" s="10">
        <f t="shared" si="5"/>
        <v>100</v>
      </c>
      <c r="E61" s="9">
        <f>SUM(E57:E60)</f>
        <v>3880.535</v>
      </c>
      <c r="F61" s="10">
        <f>ROUND(100*E61/$C61,1)</f>
        <v>44.4</v>
      </c>
      <c r="G61" s="9">
        <f>SUM(G57:G60)</f>
        <v>238.07</v>
      </c>
      <c r="H61" s="10">
        <f>ROUND(100*G61/$C61,1)</f>
        <v>2.7</v>
      </c>
      <c r="I61" s="9">
        <f>SUM(I57:I60)</f>
        <v>2069.977</v>
      </c>
      <c r="J61" s="10">
        <f>ROUND(100*I61/$C61,1)</f>
        <v>23.7</v>
      </c>
      <c r="K61" s="9">
        <f>SUM(K57:K60)</f>
        <v>2555.223</v>
      </c>
      <c r="L61" s="10">
        <f>ROUND(100*K61/$C61,1)</f>
        <v>29.2</v>
      </c>
    </row>
    <row r="62" spans="1:12" ht="12.75" customHeight="1">
      <c r="A62" s="8" t="s">
        <v>74</v>
      </c>
      <c r="B62" s="8"/>
      <c r="C62" s="9">
        <f>C56+C61</f>
        <v>254202.82969000004</v>
      </c>
      <c r="D62" s="10">
        <f t="shared" si="5"/>
        <v>100</v>
      </c>
      <c r="E62" s="9">
        <f>E56+E61</f>
        <v>218095.53000000006</v>
      </c>
      <c r="F62" s="10">
        <f t="shared" si="3"/>
        <v>85.8</v>
      </c>
      <c r="G62" s="9">
        <f>G56+G61</f>
        <v>8606.33882</v>
      </c>
      <c r="H62" s="10">
        <f t="shared" si="0"/>
        <v>3.4</v>
      </c>
      <c r="I62" s="9">
        <f>I56+I61</f>
        <v>17714.54012</v>
      </c>
      <c r="J62" s="10">
        <f t="shared" si="1"/>
        <v>7</v>
      </c>
      <c r="K62" s="9">
        <f>K56+K61</f>
        <v>9786.420750000001</v>
      </c>
      <c r="L62" s="10">
        <f t="shared" si="2"/>
        <v>3.8</v>
      </c>
    </row>
    <row r="63" spans="1:12" ht="12.75" customHeight="1">
      <c r="A63" s="8" t="s">
        <v>18</v>
      </c>
      <c r="B63" s="8"/>
      <c r="C63" s="9">
        <f>C29+C62</f>
        <v>570088.26434</v>
      </c>
      <c r="D63" s="10">
        <f t="shared" si="5"/>
        <v>100</v>
      </c>
      <c r="E63" s="9">
        <f>E29+E62</f>
        <v>498172.5375600001</v>
      </c>
      <c r="F63" s="10">
        <f t="shared" si="3"/>
        <v>87.4</v>
      </c>
      <c r="G63" s="9">
        <f>G29+G62</f>
        <v>28763.757230000003</v>
      </c>
      <c r="H63" s="10">
        <f t="shared" si="0"/>
        <v>5</v>
      </c>
      <c r="I63" s="9">
        <f>I29+I62</f>
        <v>33365.548800000004</v>
      </c>
      <c r="J63" s="10">
        <f t="shared" si="1"/>
        <v>5.9</v>
      </c>
      <c r="K63" s="9">
        <f>K29+K62</f>
        <v>9786.420750000001</v>
      </c>
      <c r="L63" s="10">
        <f t="shared" si="2"/>
        <v>1.7</v>
      </c>
    </row>
    <row r="64" spans="1:12" ht="3.75" customHeight="1">
      <c r="A64" s="2"/>
      <c r="B64" s="2"/>
      <c r="C64" s="30"/>
      <c r="D64" s="30"/>
      <c r="E64" s="30"/>
      <c r="F64" s="30"/>
      <c r="G64" s="30"/>
      <c r="H64" s="31"/>
      <c r="I64" s="31"/>
      <c r="J64" s="31"/>
      <c r="K64" s="31"/>
      <c r="L64" s="31"/>
    </row>
    <row r="65" ht="9.75" customHeight="1">
      <c r="A65" t="s">
        <v>78</v>
      </c>
    </row>
    <row r="66" ht="9.75" customHeight="1">
      <c r="A66" t="s">
        <v>73</v>
      </c>
    </row>
    <row r="67" ht="9.75" customHeight="1">
      <c r="A67" t="s">
        <v>72</v>
      </c>
    </row>
  </sheetData>
  <sheetProtection/>
  <mergeCells count="1">
    <mergeCell ref="A4:B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2017-09-07T04:14:03Z</cp:lastPrinted>
  <dcterms:created xsi:type="dcterms:W3CDTF">2000-04-18T05:09:10Z</dcterms:created>
  <dcterms:modified xsi:type="dcterms:W3CDTF">2021-01-14T02:14:48Z</dcterms:modified>
  <cp:category/>
  <cp:version/>
  <cp:contentType/>
  <cp:contentStatus/>
</cp:coreProperties>
</file>