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8" yWindow="65524" windowWidth="10320" windowHeight="7200" activeTab="0"/>
  </bookViews>
  <sheets>
    <sheet name="表1-3-3 " sheetId="1" r:id="rId1"/>
  </sheets>
  <externalReferences>
    <externalReference r:id="rId4"/>
  </externalReferences>
  <definedNames>
    <definedName name="_xlnm.Print_Area" localSheetId="0">'表1-3-3 '!$A$1:$H$44</definedName>
  </definedNames>
  <calcPr fullCalcOnLoad="1" refMode="R1C1"/>
</workbook>
</file>

<file path=xl/sharedStrings.xml><?xml version="1.0" encoding="utf-8"?>
<sst xmlns="http://schemas.openxmlformats.org/spreadsheetml/2006/main" count="23" uniqueCount="20">
  <si>
    <t>表１－３－３　マンション75㎡当たり価格と年収倍率の推移</t>
  </si>
  <si>
    <t>年</t>
  </si>
  <si>
    <t>都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</si>
  <si>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</si>
  <si>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</si>
  <si>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</si>
  <si>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</si>
  <si>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</si>
  <si>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</si>
  <si>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</si>
  <si>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</si>
  <si>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</si>
  <si>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マンション75㎡当り平均価格</t>
  </si>
  <si>
    <t>年 収 倍 率</t>
  </si>
  <si>
    <t>区　部</t>
  </si>
  <si>
    <t>多　摩</t>
  </si>
  <si>
    <t>（単位：万円）</t>
  </si>
  <si>
    <t>（倍）</t>
  </si>
  <si>
    <t>　　　２ 平均年収は総務局「東京都生計分析調査報告」(勤労者世帯)から作成</t>
  </si>
  <si>
    <t>（注）１ 株式会社不動産経済研究所資料から作成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</si>
</sst>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#,##0.0"/>
    <numFmt numFmtId="186" formatCode="0.0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0"/>
      <name val="Times New Roman"/>
      <family val="1"/>
    </font>
    <font>
      <sz val="10"/>
      <name val="MS 明朝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84" fontId="0" fillId="33" borderId="12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vertical="center"/>
    </xf>
    <xf numFmtId="185" fontId="9" fillId="33" borderId="12" xfId="0" applyNumberFormat="1" applyFont="1" applyFill="1" applyBorder="1" applyAlignment="1">
      <alignment vertical="center"/>
    </xf>
    <xf numFmtId="3" fontId="9" fillId="34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 quotePrefix="1">
      <alignment horizontal="left" vertical="center"/>
    </xf>
    <xf numFmtId="3" fontId="9" fillId="0" borderId="12" xfId="0" applyNumberFormat="1" applyFont="1" applyFill="1" applyBorder="1" applyAlignment="1">
      <alignment vertical="center"/>
    </xf>
    <xf numFmtId="185" fontId="9" fillId="0" borderId="12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 quotePrefix="1">
      <alignment horizontal="center" vertical="center"/>
    </xf>
    <xf numFmtId="184" fontId="0" fillId="33" borderId="12" xfId="0" applyNumberFormat="1" applyFont="1" applyFill="1" applyBorder="1" applyAlignment="1" quotePrefix="1">
      <alignment horizontal="center" vertical="center"/>
    </xf>
    <xf numFmtId="184" fontId="0" fillId="0" borderId="12" xfId="0" applyNumberFormat="1" applyFont="1" applyFill="1" applyBorder="1" applyAlignment="1" quotePrefix="1">
      <alignment horizontal="center" vertical="center"/>
    </xf>
    <xf numFmtId="184" fontId="0" fillId="35" borderId="12" xfId="0" applyNumberFormat="1" applyFont="1" applyFill="1" applyBorder="1" applyAlignment="1" quotePrefix="1">
      <alignment horizontal="center" vertical="center"/>
    </xf>
    <xf numFmtId="3" fontId="9" fillId="35" borderId="12" xfId="0" applyNumberFormat="1" applyFont="1" applyFill="1" applyBorder="1" applyAlignment="1">
      <alignment vertical="center"/>
    </xf>
    <xf numFmtId="185" fontId="9" fillId="35" borderId="12" xfId="0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31532;&#65297;&#31456;\&#22259;&#34920;&#31532;&#65297;&#31456;\0250&#9678;&#34920;1-3-3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-3-3"/>
      <sheetName val="グラフ用"/>
      <sheetName val="図1-3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65"/>
  <sheetViews>
    <sheetView showGridLines="0" tabSelected="1" zoomScale="120" zoomScaleNormal="12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4" sqref="K34"/>
    </sheetView>
  </sheetViews>
  <sheetFormatPr defaultColWidth="9.125" defaultRowHeight="12.75"/>
  <cols>
    <col min="1" max="1" width="5.875" style="1" customWidth="1"/>
    <col min="2" max="7" width="10.625" style="1" customWidth="1"/>
    <col min="8" max="8" width="0.5" style="1" customWidth="1"/>
    <col min="9" max="16384" width="9.125" style="1" customWidth="1"/>
  </cols>
  <sheetData>
    <row r="1" spans="1:8" ht="14.25">
      <c r="A1" s="4" t="s">
        <v>0</v>
      </c>
      <c r="B1" s="5"/>
      <c r="C1" s="5"/>
      <c r="D1" s="5"/>
      <c r="E1" s="5"/>
      <c r="F1" s="5"/>
      <c r="G1" s="5"/>
      <c r="H1" s="6"/>
    </row>
    <row r="2" spans="1:8" ht="12.75" customHeight="1">
      <c r="A2" s="5"/>
      <c r="B2" s="5"/>
      <c r="C2" s="5"/>
      <c r="D2" s="5"/>
      <c r="E2" s="5"/>
      <c r="F2" s="5"/>
      <c r="G2" s="5"/>
      <c r="H2" s="6"/>
    </row>
    <row r="3" spans="1:8" ht="10.5" customHeight="1">
      <c r="A3" s="5"/>
      <c r="B3" s="5"/>
      <c r="C3" s="21" t="s">
        <v>16</v>
      </c>
      <c r="D3" s="21"/>
      <c r="E3" s="5"/>
      <c r="F3" s="5"/>
      <c r="G3" s="9" t="s">
        <v>17</v>
      </c>
      <c r="H3" s="6"/>
    </row>
    <row r="4" spans="1:8" ht="10.5" customHeight="1">
      <c r="A4" s="10"/>
      <c r="B4" s="22" t="s">
        <v>12</v>
      </c>
      <c r="C4" s="23"/>
      <c r="D4" s="24"/>
      <c r="E4" s="22" t="s">
        <v>13</v>
      </c>
      <c r="F4" s="23"/>
      <c r="G4" s="24"/>
      <c r="H4" s="7"/>
    </row>
    <row r="5" spans="1:8" ht="10.5" customHeight="1">
      <c r="A5" s="11" t="s">
        <v>1</v>
      </c>
      <c r="B5" s="12" t="s">
        <v>14</v>
      </c>
      <c r="C5" s="12" t="s">
        <v>15</v>
      </c>
      <c r="D5" s="12" t="s">
        <v>2</v>
      </c>
      <c r="E5" s="12" t="s">
        <v>14</v>
      </c>
      <c r="F5" s="12" t="s">
        <v>15</v>
      </c>
      <c r="G5" s="12" t="s">
        <v>2</v>
      </c>
      <c r="H5" s="7"/>
    </row>
    <row r="6" spans="1:8" ht="10.5" customHeight="1">
      <c r="A6" s="13">
        <v>58</v>
      </c>
      <c r="B6" s="14">
        <v>3990</v>
      </c>
      <c r="C6" s="14">
        <v>3270</v>
      </c>
      <c r="D6" s="14">
        <v>3855</v>
      </c>
      <c r="E6" s="15">
        <v>7.5508975916610845</v>
      </c>
      <c r="F6" s="15">
        <v>6.188329605195926</v>
      </c>
      <c r="G6" s="15">
        <v>7.295416094198867</v>
      </c>
      <c r="H6" s="7"/>
    </row>
    <row r="7" spans="1:8" ht="10.5" customHeight="1">
      <c r="A7" s="13">
        <v>59</v>
      </c>
      <c r="B7" s="14">
        <v>3817.5</v>
      </c>
      <c r="C7" s="14">
        <v>3060</v>
      </c>
      <c r="D7" s="14">
        <v>3682.5</v>
      </c>
      <c r="E7" s="15">
        <v>6.741578986405587</v>
      </c>
      <c r="F7" s="15">
        <v>5.4038589910677395</v>
      </c>
      <c r="G7" s="15">
        <v>6.5031734426820105</v>
      </c>
      <c r="H7" s="7"/>
    </row>
    <row r="8" spans="1:8" ht="10.5" customHeight="1">
      <c r="A8" s="13">
        <v>60</v>
      </c>
      <c r="B8" s="14">
        <v>4020</v>
      </c>
      <c r="C8" s="14">
        <v>3105</v>
      </c>
      <c r="D8" s="14">
        <v>3832.5</v>
      </c>
      <c r="E8" s="15">
        <v>6.680626184066208</v>
      </c>
      <c r="F8" s="15">
        <v>5.160035895901885</v>
      </c>
      <c r="G8" s="15">
        <v>6.369029813540732</v>
      </c>
      <c r="H8" s="7"/>
    </row>
    <row r="9" spans="1:8" ht="10.5" customHeight="1">
      <c r="A9" s="13">
        <v>61</v>
      </c>
      <c r="B9" s="14">
        <v>4185</v>
      </c>
      <c r="C9" s="14">
        <v>3180</v>
      </c>
      <c r="D9" s="14">
        <v>3990</v>
      </c>
      <c r="E9" s="15">
        <v>6.716715425045307</v>
      </c>
      <c r="F9" s="15">
        <v>5.103740753081023</v>
      </c>
      <c r="G9" s="15">
        <v>6.403750190186566</v>
      </c>
      <c r="H9" s="7"/>
    </row>
    <row r="10" spans="1:8" ht="10.5" customHeight="1">
      <c r="A10" s="13">
        <v>62</v>
      </c>
      <c r="B10" s="14">
        <v>6607.5</v>
      </c>
      <c r="C10" s="14">
        <v>3997.5</v>
      </c>
      <c r="D10" s="14">
        <v>5932.5</v>
      </c>
      <c r="E10" s="15">
        <v>10.29783055919207</v>
      </c>
      <c r="F10" s="15">
        <v>6.23012904432392</v>
      </c>
      <c r="G10" s="15">
        <v>9.24583878810548</v>
      </c>
      <c r="H10" s="7"/>
    </row>
    <row r="11" spans="1:8" ht="10.5" customHeight="1">
      <c r="A11" s="13">
        <v>63</v>
      </c>
      <c r="B11" s="14">
        <v>9420</v>
      </c>
      <c r="C11" s="14">
        <v>5047.5</v>
      </c>
      <c r="D11" s="14">
        <v>7867.5</v>
      </c>
      <c r="E11" s="15">
        <v>14.21290386826358</v>
      </c>
      <c r="F11" s="15">
        <v>7.615672216036138</v>
      </c>
      <c r="G11" s="15">
        <v>11.87049057150358</v>
      </c>
      <c r="H11" s="7"/>
    </row>
    <row r="12" spans="1:8" ht="10.5" customHeight="1">
      <c r="A12" s="13" t="s">
        <v>3</v>
      </c>
      <c r="B12" s="14">
        <v>10785</v>
      </c>
      <c r="C12" s="14">
        <v>6450</v>
      </c>
      <c r="D12" s="14">
        <v>9600</v>
      </c>
      <c r="E12" s="15">
        <v>15.839935142184897</v>
      </c>
      <c r="F12" s="15">
        <v>9.473118374324764</v>
      </c>
      <c r="G12" s="15">
        <v>14.099525022250813</v>
      </c>
      <c r="H12" s="7"/>
    </row>
    <row r="13" spans="1:8" ht="10.5" customHeight="1">
      <c r="A13" s="25" t="s">
        <v>4</v>
      </c>
      <c r="B13" s="14">
        <v>11452.5</v>
      </c>
      <c r="C13" s="14">
        <v>7800</v>
      </c>
      <c r="D13" s="14">
        <v>10297.5</v>
      </c>
      <c r="E13" s="15">
        <v>15.61170908852974</v>
      </c>
      <c r="F13" s="15">
        <v>10.63272917620886</v>
      </c>
      <c r="G13" s="15">
        <v>14.037247268206505</v>
      </c>
      <c r="H13" s="7"/>
    </row>
    <row r="14" spans="1:8" ht="10.5" customHeight="1">
      <c r="A14" s="25" t="s">
        <v>5</v>
      </c>
      <c r="B14" s="14">
        <v>11647.5</v>
      </c>
      <c r="C14" s="14">
        <v>7320</v>
      </c>
      <c r="D14" s="14">
        <v>10177.5</v>
      </c>
      <c r="E14" s="15">
        <v>15.385840825798597</v>
      </c>
      <c r="F14" s="15">
        <v>9.669401575002853</v>
      </c>
      <c r="G14" s="15">
        <v>13.444034771802123</v>
      </c>
      <c r="H14" s="7"/>
    </row>
    <row r="15" spans="1:8" ht="10.5" customHeight="1">
      <c r="A15" s="25" t="s">
        <v>6</v>
      </c>
      <c r="B15" s="14">
        <v>9315</v>
      </c>
      <c r="C15" s="14">
        <v>6105</v>
      </c>
      <c r="D15" s="14">
        <v>8445</v>
      </c>
      <c r="E15" s="15">
        <v>12.013520143249137</v>
      </c>
      <c r="F15" s="15">
        <v>7.873595327379064</v>
      </c>
      <c r="G15" s="15">
        <v>10.891484445489958</v>
      </c>
      <c r="H15" s="7"/>
    </row>
    <row r="16" spans="1:8" ht="10.5" customHeight="1">
      <c r="A16" s="25" t="s">
        <v>7</v>
      </c>
      <c r="B16" s="14">
        <v>7087.5</v>
      </c>
      <c r="C16" s="14">
        <v>5767.5</v>
      </c>
      <c r="D16" s="14">
        <v>6690</v>
      </c>
      <c r="E16" s="15">
        <v>8.723583696185182</v>
      </c>
      <c r="F16" s="15">
        <v>7.0988739284300575</v>
      </c>
      <c r="G16" s="15">
        <v>8.234324504758922</v>
      </c>
      <c r="H16" s="7"/>
    </row>
    <row r="17" spans="1:8" ht="10.5" customHeight="1">
      <c r="A17" s="25" t="s">
        <v>8</v>
      </c>
      <c r="B17" s="14">
        <v>6435</v>
      </c>
      <c r="C17" s="14">
        <v>5482.5</v>
      </c>
      <c r="D17" s="14">
        <v>6180</v>
      </c>
      <c r="E17" s="15">
        <v>8.007735210889027</v>
      </c>
      <c r="F17" s="15">
        <v>6.82244107128191</v>
      </c>
      <c r="G17" s="15">
        <v>7.690412370364287</v>
      </c>
      <c r="H17" s="7"/>
    </row>
    <row r="18" spans="1:8" ht="10.5" customHeight="1">
      <c r="A18" s="25" t="s">
        <v>9</v>
      </c>
      <c r="B18" s="14">
        <v>5557.5</v>
      </c>
      <c r="C18" s="14">
        <v>4927.5</v>
      </c>
      <c r="D18" s="14">
        <v>5362.5</v>
      </c>
      <c r="E18" s="15">
        <v>7.137166123176122</v>
      </c>
      <c r="F18" s="15">
        <v>6.328094659820124</v>
      </c>
      <c r="G18" s="15">
        <v>6.886739241661171</v>
      </c>
      <c r="H18" s="7"/>
    </row>
    <row r="19" spans="1:8" ht="10.5" customHeight="1">
      <c r="A19" s="25" t="s">
        <v>10</v>
      </c>
      <c r="B19" s="14">
        <v>5587.5</v>
      </c>
      <c r="C19" s="14">
        <v>4635</v>
      </c>
      <c r="D19" s="14">
        <v>5332.5</v>
      </c>
      <c r="E19" s="15">
        <v>7.390873015873016</v>
      </c>
      <c r="F19" s="15">
        <v>6.130952380952381</v>
      </c>
      <c r="G19" s="15">
        <v>7.053571428571429</v>
      </c>
      <c r="H19" s="7"/>
    </row>
    <row r="20" spans="1:8" ht="10.5" customHeight="1">
      <c r="A20" s="25" t="s">
        <v>11</v>
      </c>
      <c r="B20" s="14">
        <v>5820</v>
      </c>
      <c r="C20" s="14">
        <v>4530</v>
      </c>
      <c r="D20" s="14">
        <v>5468</v>
      </c>
      <c r="E20" s="15">
        <v>7.393968960575662</v>
      </c>
      <c r="F20" s="15">
        <v>5.755099551788273</v>
      </c>
      <c r="G20" s="15">
        <v>6.946773587015072</v>
      </c>
      <c r="H20" s="7"/>
    </row>
    <row r="21" spans="1:8" ht="10.5" customHeight="1">
      <c r="A21" s="26">
        <v>10</v>
      </c>
      <c r="B21" s="14">
        <v>5423</v>
      </c>
      <c r="C21" s="14">
        <v>4328</v>
      </c>
      <c r="D21" s="14">
        <v>5145</v>
      </c>
      <c r="E21" s="15">
        <v>6.882196292472149</v>
      </c>
      <c r="F21" s="15">
        <v>5.4925586490539295</v>
      </c>
      <c r="G21" s="15">
        <v>6.529393310855469</v>
      </c>
      <c r="H21" s="7"/>
    </row>
    <row r="22" spans="1:8" ht="10.5" customHeight="1">
      <c r="A22" s="26">
        <v>11</v>
      </c>
      <c r="B22" s="14">
        <v>5235</v>
      </c>
      <c r="C22" s="14">
        <v>4238</v>
      </c>
      <c r="D22" s="14">
        <v>5003</v>
      </c>
      <c r="E22" s="15">
        <v>6.78988326848249</v>
      </c>
      <c r="F22" s="15">
        <v>5.496757457846952</v>
      </c>
      <c r="G22" s="15">
        <v>6.488975356679637</v>
      </c>
      <c r="H22" s="7"/>
    </row>
    <row r="23" spans="1:8" ht="10.5" customHeight="1">
      <c r="A23" s="26">
        <v>12</v>
      </c>
      <c r="B23" s="16">
        <v>4950</v>
      </c>
      <c r="C23" s="16">
        <v>3832.5</v>
      </c>
      <c r="D23" s="16">
        <v>4680</v>
      </c>
      <c r="E23" s="15">
        <v>6.403622250970246</v>
      </c>
      <c r="F23" s="15">
        <v>4.957956015523933</v>
      </c>
      <c r="G23" s="15">
        <v>6.054333764553687</v>
      </c>
      <c r="H23" s="7"/>
    </row>
    <row r="24" spans="1:8" ht="10.5" customHeight="1">
      <c r="A24" s="26">
        <v>13</v>
      </c>
      <c r="B24" s="16">
        <v>4905</v>
      </c>
      <c r="C24" s="16">
        <v>3607.5</v>
      </c>
      <c r="D24" s="16">
        <v>4575</v>
      </c>
      <c r="E24" s="15">
        <v>6.505305039787799</v>
      </c>
      <c r="F24" s="15">
        <v>4.7844827586206895</v>
      </c>
      <c r="G24" s="15">
        <v>6.06763925729443</v>
      </c>
      <c r="H24" s="7"/>
    </row>
    <row r="25" spans="1:8" ht="10.5" customHeight="1">
      <c r="A25" s="26">
        <v>14</v>
      </c>
      <c r="B25" s="16">
        <v>4785</v>
      </c>
      <c r="C25" s="16">
        <v>3525</v>
      </c>
      <c r="D25" s="16">
        <v>4432.5</v>
      </c>
      <c r="E25" s="15">
        <v>6.296052631578948</v>
      </c>
      <c r="F25" s="15">
        <v>4.6381578947368425</v>
      </c>
      <c r="G25" s="15">
        <v>5.832236842105263</v>
      </c>
      <c r="H25" s="7"/>
    </row>
    <row r="26" spans="1:8" ht="10.5" customHeight="1">
      <c r="A26" s="26">
        <v>15</v>
      </c>
      <c r="B26" s="16">
        <v>5062.5</v>
      </c>
      <c r="C26" s="16">
        <v>3532.5</v>
      </c>
      <c r="D26" s="16">
        <v>4672.5</v>
      </c>
      <c r="E26" s="15">
        <v>7.232142857142857</v>
      </c>
      <c r="F26" s="15">
        <v>5.046428571428572</v>
      </c>
      <c r="G26" s="15">
        <v>6.675</v>
      </c>
      <c r="H26" s="7"/>
    </row>
    <row r="27" spans="1:8" ht="10.5" customHeight="1">
      <c r="A27" s="26">
        <v>16</v>
      </c>
      <c r="B27" s="16">
        <v>5025</v>
      </c>
      <c r="C27" s="16">
        <v>3652.5</v>
      </c>
      <c r="D27" s="16">
        <v>4762.5</v>
      </c>
      <c r="E27" s="15">
        <v>7.018156424581005</v>
      </c>
      <c r="F27" s="15">
        <v>5.101256983240224</v>
      </c>
      <c r="G27" s="15">
        <v>6.651536312849162</v>
      </c>
      <c r="H27" s="7"/>
    </row>
    <row r="28" spans="1:8" ht="10.5" customHeight="1">
      <c r="A28" s="26">
        <v>17</v>
      </c>
      <c r="B28" s="16">
        <v>5137.5</v>
      </c>
      <c r="C28" s="16">
        <v>3712.5</v>
      </c>
      <c r="D28" s="16">
        <v>4800</v>
      </c>
      <c r="E28" s="15">
        <v>7.402737752161383</v>
      </c>
      <c r="F28" s="15">
        <v>5.349423631123919</v>
      </c>
      <c r="G28" s="15">
        <v>6.916426512968299</v>
      </c>
      <c r="H28" s="7"/>
    </row>
    <row r="29" spans="1:8" ht="10.5" customHeight="1">
      <c r="A29" s="26">
        <v>18</v>
      </c>
      <c r="B29" s="16">
        <v>5362.5</v>
      </c>
      <c r="C29" s="16">
        <v>3855</v>
      </c>
      <c r="D29" s="16">
        <v>5002.5</v>
      </c>
      <c r="E29" s="15">
        <v>7.628022759601707</v>
      </c>
      <c r="F29" s="15">
        <v>5.483641536273115</v>
      </c>
      <c r="G29" s="15">
        <v>7.115931721194879</v>
      </c>
      <c r="H29" s="7"/>
    </row>
    <row r="30" spans="1:8" ht="10.5" customHeight="1">
      <c r="A30" s="26">
        <v>19</v>
      </c>
      <c r="B30" s="16">
        <v>6420</v>
      </c>
      <c r="C30" s="16">
        <v>4200</v>
      </c>
      <c r="D30" s="16">
        <v>5685</v>
      </c>
      <c r="E30" s="15">
        <v>9.317851959361393</v>
      </c>
      <c r="F30" s="15">
        <v>6.095791001451379</v>
      </c>
      <c r="G30" s="15">
        <v>8.251088534107401</v>
      </c>
      <c r="H30" s="7"/>
    </row>
    <row r="31" spans="1:8" ht="10.5" customHeight="1">
      <c r="A31" s="26">
        <v>20</v>
      </c>
      <c r="B31" s="16">
        <v>6397.5</v>
      </c>
      <c r="C31" s="16">
        <v>4642.5</v>
      </c>
      <c r="D31" s="16">
        <v>5992.5</v>
      </c>
      <c r="E31" s="15">
        <v>9.171364527011335</v>
      </c>
      <c r="F31" s="15">
        <v>6.655421620422059</v>
      </c>
      <c r="G31" s="15">
        <v>8.590762317798426</v>
      </c>
      <c r="H31" s="7"/>
    </row>
    <row r="32" spans="1:8" ht="10.5" customHeight="1">
      <c r="A32" s="26">
        <v>21</v>
      </c>
      <c r="B32" s="16">
        <v>5985</v>
      </c>
      <c r="C32" s="16">
        <v>4380</v>
      </c>
      <c r="D32" s="16">
        <v>5685</v>
      </c>
      <c r="E32" s="15">
        <v>8.330229505130086</v>
      </c>
      <c r="F32" s="15">
        <v>6.09630830951876</v>
      </c>
      <c r="G32" s="15">
        <v>7.912674141464417</v>
      </c>
      <c r="H32" s="7"/>
    </row>
    <row r="33" spans="1:8" ht="10.5" customHeight="1">
      <c r="A33" s="26">
        <v>22</v>
      </c>
      <c r="B33" s="16">
        <v>6217.5</v>
      </c>
      <c r="C33" s="16">
        <v>4477.5</v>
      </c>
      <c r="D33" s="16">
        <v>5940</v>
      </c>
      <c r="E33" s="15">
        <v>8.41456245087276</v>
      </c>
      <c r="F33" s="15">
        <v>6.059702995381227</v>
      </c>
      <c r="G33" s="15">
        <v>8.039002968746955</v>
      </c>
      <c r="H33" s="7"/>
    </row>
    <row r="34" spans="1:8" ht="10.5" customHeight="1">
      <c r="A34" s="26">
        <v>23</v>
      </c>
      <c r="B34" s="16">
        <f>75*81.1</f>
        <v>6082.5</v>
      </c>
      <c r="C34" s="16">
        <f>75*55.4</f>
        <v>4155</v>
      </c>
      <c r="D34" s="16">
        <f>75*75.9</f>
        <v>5692.5</v>
      </c>
      <c r="E34" s="15">
        <f>B34/12/56.5071</f>
        <v>8.970111720474064</v>
      </c>
      <c r="F34" s="15">
        <f>C34/12/56.5071</f>
        <v>6.127548573542086</v>
      </c>
      <c r="G34" s="15">
        <f>D34/12/56.5071</f>
        <v>8.394962756892497</v>
      </c>
      <c r="H34" s="7"/>
    </row>
    <row r="35" spans="1:8" ht="10.5" customHeight="1">
      <c r="A35" s="26">
        <v>24</v>
      </c>
      <c r="B35" s="16">
        <f>75*80.1</f>
        <v>6007.5</v>
      </c>
      <c r="C35" s="16">
        <f>75*58</f>
        <v>4350</v>
      </c>
      <c r="D35" s="16">
        <f>75*75.2</f>
        <v>5640</v>
      </c>
      <c r="E35" s="15">
        <f>B35/12/57.544</f>
        <v>8.699864451550118</v>
      </c>
      <c r="F35" s="15">
        <f>C35/12/57.544</f>
        <v>6.299527318226054</v>
      </c>
      <c r="G35" s="15">
        <f>D35/12/57.544</f>
        <v>8.167663005699987</v>
      </c>
      <c r="H35" s="7"/>
    </row>
    <row r="36" spans="1:8" ht="10.5" customHeight="1">
      <c r="A36" s="26">
        <v>25</v>
      </c>
      <c r="B36" s="16">
        <f>75*86.5</f>
        <v>6487.5</v>
      </c>
      <c r="C36" s="16">
        <f>75*58</f>
        <v>4350</v>
      </c>
      <c r="D36" s="16">
        <f>75*82.4</f>
        <v>6180</v>
      </c>
      <c r="E36" s="15">
        <f>B36/694.354</f>
        <v>9.343216860563919</v>
      </c>
      <c r="F36" s="15">
        <f>C36/694.354</f>
        <v>6.264815929626674</v>
      </c>
      <c r="G36" s="15">
        <f>D36/694.354</f>
        <v>8.900359182779965</v>
      </c>
      <c r="H36" s="7"/>
    </row>
    <row r="37" spans="1:8" ht="10.5" customHeight="1">
      <c r="A37" s="26">
        <v>26</v>
      </c>
      <c r="B37" s="16">
        <f>75*87.3</f>
        <v>6547.5</v>
      </c>
      <c r="C37" s="16">
        <f>75*64.8</f>
        <v>4860</v>
      </c>
      <c r="D37" s="16">
        <f>75*83.2</f>
        <v>6240</v>
      </c>
      <c r="E37" s="15">
        <f>B37/702.7632</f>
        <v>9.316794049546134</v>
      </c>
      <c r="F37" s="15">
        <f>C37/702.7632</f>
        <v>6.915558469766203</v>
      </c>
      <c r="G37" s="15">
        <f>D37/702.7632</f>
        <v>8.879235566119569</v>
      </c>
      <c r="H37" s="7"/>
    </row>
    <row r="38" spans="1:8" ht="10.5" customHeight="1">
      <c r="A38" s="26">
        <v>27</v>
      </c>
      <c r="B38" s="16">
        <f>75*98.7</f>
        <v>7402.5</v>
      </c>
      <c r="C38" s="16">
        <f>75*62.1</f>
        <v>4657.5</v>
      </c>
      <c r="D38" s="16">
        <f>75*89.9</f>
        <v>6742.5</v>
      </c>
      <c r="E38" s="15">
        <f>B38/689.6796</f>
        <v>10.733244828468175</v>
      </c>
      <c r="F38" s="15">
        <f>C38/689.6796</f>
        <v>6.753135803929824</v>
      </c>
      <c r="G38" s="15">
        <f>D38/689.6796</f>
        <v>9.776278724207588</v>
      </c>
      <c r="H38" s="7"/>
    </row>
    <row r="39" spans="1:8" ht="10.5" customHeight="1">
      <c r="A39" s="26">
        <v>28</v>
      </c>
      <c r="B39" s="16">
        <f>75*100.5</f>
        <v>7537.5</v>
      </c>
      <c r="C39" s="16">
        <f>75*69.3</f>
        <v>5197.5</v>
      </c>
      <c r="D39" s="16">
        <f>75*93.3</f>
        <v>6997.5</v>
      </c>
      <c r="E39" s="15">
        <f>B39/726.636</f>
        <v>10.373144187736363</v>
      </c>
      <c r="F39" s="15">
        <f>C39/726.636</f>
        <v>7.152824798110746</v>
      </c>
      <c r="G39" s="15">
        <f>D39/726.636</f>
        <v>9.629993559361221</v>
      </c>
      <c r="H39" s="7"/>
    </row>
    <row r="40" spans="1:8" ht="10.5" customHeight="1">
      <c r="A40" s="26">
        <v>29</v>
      </c>
      <c r="B40" s="16">
        <f>75*108.3</f>
        <v>8122.5</v>
      </c>
      <c r="C40" s="16">
        <f>75*71.2</f>
        <v>5340</v>
      </c>
      <c r="D40" s="16">
        <f>75*100.4</f>
        <v>7530</v>
      </c>
      <c r="E40" s="15">
        <f>B40/696.075</f>
        <v>11.669001185217109</v>
      </c>
      <c r="F40" s="15">
        <f>C40/696.075</f>
        <v>7.671587113457601</v>
      </c>
      <c r="G40" s="15">
        <f>D40/696.075</f>
        <v>10.817799806055381</v>
      </c>
      <c r="H40" s="7"/>
    </row>
    <row r="41" spans="1:8" ht="10.5" customHeight="1">
      <c r="A41" s="27">
        <v>30</v>
      </c>
      <c r="B41" s="19">
        <f>75*113.7</f>
        <v>8527.5</v>
      </c>
      <c r="C41" s="19">
        <f>75*74.5</f>
        <v>5587.5</v>
      </c>
      <c r="D41" s="19">
        <f>75*105.7</f>
        <v>7927.5</v>
      </c>
      <c r="E41" s="20">
        <f>B41/758.8848</f>
        <v>11.236883384671824</v>
      </c>
      <c r="F41" s="20">
        <f>C41/758.8848</f>
        <v>7.362777591539585</v>
      </c>
      <c r="G41" s="20">
        <f>D41/758.8848</f>
        <v>10.446249549338713</v>
      </c>
      <c r="H41" s="7"/>
    </row>
    <row r="42" spans="1:8" s="32" customFormat="1" ht="10.5" customHeight="1">
      <c r="A42" s="28">
        <v>31</v>
      </c>
      <c r="B42" s="29">
        <f>75*112.3</f>
        <v>8422.5</v>
      </c>
      <c r="C42" s="29">
        <f>75*79.3</f>
        <v>5947.5</v>
      </c>
      <c r="D42" s="29">
        <f>75*106.8</f>
        <v>8010</v>
      </c>
      <c r="E42" s="30">
        <f>B42/808.1616</f>
        <v>10.42180177825821</v>
      </c>
      <c r="F42" s="30">
        <f>C42/808.1616</f>
        <v>7.3592954676391455</v>
      </c>
      <c r="G42" s="30">
        <f>D42/808.1616</f>
        <v>9.9113840598217</v>
      </c>
      <c r="H42" s="31"/>
    </row>
    <row r="43" spans="1:8" s="3" customFormat="1" ht="10.5" customHeight="1">
      <c r="A43" s="33" t="s">
        <v>19</v>
      </c>
      <c r="B43" s="17"/>
      <c r="C43" s="17"/>
      <c r="D43" s="17"/>
      <c r="E43" s="17"/>
      <c r="F43" s="17"/>
      <c r="G43" s="17"/>
      <c r="H43" s="8"/>
    </row>
    <row r="44" spans="1:8" s="3" customFormat="1" ht="10.5" customHeight="1">
      <c r="A44" s="18" t="s">
        <v>18</v>
      </c>
      <c r="B44" s="17"/>
      <c r="C44" s="17"/>
      <c r="D44" s="17"/>
      <c r="E44" s="17"/>
      <c r="F44" s="17"/>
      <c r="G44" s="17"/>
      <c r="H44" s="8"/>
    </row>
    <row r="45" spans="1:8" ht="12">
      <c r="A45" s="6"/>
      <c r="B45" s="6"/>
      <c r="C45" s="6"/>
      <c r="D45" s="6"/>
      <c r="E45" s="6"/>
      <c r="F45" s="6"/>
      <c r="G45" s="6"/>
      <c r="H45" s="6"/>
    </row>
    <row r="46" spans="2:4" ht="12">
      <c r="B46" s="2"/>
      <c r="C46" s="2"/>
      <c r="D46" s="2"/>
    </row>
    <row r="55" spans="2:7" ht="12">
      <c r="B55" s="2"/>
      <c r="C55" s="2"/>
      <c r="D55" s="2"/>
      <c r="E55" s="2"/>
      <c r="F55" s="2"/>
      <c r="G55" s="2"/>
    </row>
    <row r="56" spans="2:7" ht="12">
      <c r="B56" s="2"/>
      <c r="C56" s="2"/>
      <c r="D56" s="2"/>
      <c r="E56" s="2"/>
      <c r="F56" s="2"/>
      <c r="G56" s="2"/>
    </row>
    <row r="57" spans="2:7" ht="12">
      <c r="B57" s="2"/>
      <c r="C57" s="2"/>
      <c r="D57" s="2"/>
      <c r="E57" s="2"/>
      <c r="F57" s="2"/>
      <c r="G57" s="2"/>
    </row>
    <row r="58" spans="2:7" ht="12">
      <c r="B58" s="2"/>
      <c r="C58" s="2"/>
      <c r="D58" s="2"/>
      <c r="E58" s="2"/>
      <c r="F58" s="2"/>
      <c r="G58" s="2"/>
    </row>
    <row r="59" spans="2:7" ht="12">
      <c r="B59" s="2"/>
      <c r="C59" s="2"/>
      <c r="D59" s="2"/>
      <c r="E59" s="2"/>
      <c r="F59" s="2"/>
      <c r="G59" s="2"/>
    </row>
    <row r="60" spans="2:7" ht="12">
      <c r="B60" s="2"/>
      <c r="C60" s="2"/>
      <c r="D60" s="2"/>
      <c r="E60" s="2"/>
      <c r="F60" s="2"/>
      <c r="G60" s="2"/>
    </row>
    <row r="61" spans="2:7" ht="12">
      <c r="B61" s="2"/>
      <c r="C61" s="2"/>
      <c r="D61" s="2"/>
      <c r="E61" s="2"/>
      <c r="F61" s="2"/>
      <c r="G61" s="2"/>
    </row>
    <row r="62" spans="2:7" ht="12">
      <c r="B62" s="2"/>
      <c r="C62" s="2"/>
      <c r="D62" s="2"/>
      <c r="E62" s="2"/>
      <c r="F62" s="2"/>
      <c r="G62" s="2"/>
    </row>
    <row r="63" spans="2:7" ht="12">
      <c r="B63" s="2"/>
      <c r="C63" s="2"/>
      <c r="D63" s="2"/>
      <c r="E63" s="2"/>
      <c r="F63" s="2"/>
      <c r="G63" s="2"/>
    </row>
    <row r="64" spans="2:7" ht="12">
      <c r="B64" s="2"/>
      <c r="C64" s="2"/>
      <c r="D64" s="2"/>
      <c r="E64" s="2"/>
      <c r="F64" s="2"/>
      <c r="G64" s="2"/>
    </row>
    <row r="65" spans="2:7" ht="12">
      <c r="B65" s="2"/>
      <c r="C65" s="2"/>
      <c r="D65" s="2"/>
      <c r="E65" s="2"/>
      <c r="F65" s="2"/>
      <c r="G65" s="2"/>
    </row>
  </sheetData>
  <sheetProtection/>
  <mergeCells count="3">
    <mergeCell ref="C3:D3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2019-08-23T04:59:29Z</cp:lastPrinted>
  <dcterms:created xsi:type="dcterms:W3CDTF">2000-08-14T06:42:00Z</dcterms:created>
  <dcterms:modified xsi:type="dcterms:W3CDTF">2021-01-13T02:47:59Z</dcterms:modified>
  <cp:category/>
  <cp:version/>
  <cp:contentType/>
  <cp:contentStatus/>
</cp:coreProperties>
</file>