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491" windowWidth="10275" windowHeight="8280" firstSheet="1" activeTab="2"/>
  </bookViews>
  <sheets>
    <sheet name="更新済1450区部　Ａ　本文 " sheetId="1" r:id="rId1"/>
    <sheet name="区部" sheetId="2" r:id="rId2"/>
    <sheet name="市部" sheetId="3" r:id="rId3"/>
  </sheets>
  <definedNames>
    <definedName name="_xlnm.Print_Area" localSheetId="1">'区部'!$A$1:$N$298</definedName>
    <definedName name="_xlnm.Print_Area" localSheetId="0">'更新済1450区部　Ａ　本文 '!$A$1:$N$298</definedName>
    <definedName name="_xlnm.Print_Area" localSheetId="2">'市部'!$A$1:$N$280</definedName>
    <definedName name="_xlnm.Print_Titles" localSheetId="1">'区部'!$1:$5</definedName>
    <definedName name="_xlnm.Print_Titles" localSheetId="0">'更新済1450区部　Ａ　本文 '!$1:$5</definedName>
    <definedName name="_xlnm.Print_Titles" localSheetId="2">'市部'!$1:$5</definedName>
  </definedNames>
  <calcPr fullCalcOnLoad="1" refMode="R1C1"/>
</workbook>
</file>

<file path=xl/sharedStrings.xml><?xml version="1.0" encoding="utf-8"?>
<sst xmlns="http://schemas.openxmlformats.org/spreadsheetml/2006/main" count="987" uniqueCount="106">
  <si>
    <t>所有者数</t>
  </si>
  <si>
    <t>構成比</t>
  </si>
  <si>
    <t>面積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</si>
  <si>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</si>
  <si>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</si>
  <si>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</si>
  <si>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</si>
  <si>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</si>
  <si>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</si>
  <si>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</si>
  <si>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</si>
  <si>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</si>
  <si>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</si>
  <si>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</si>
  <si>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区分</t>
  </si>
  <si>
    <t>個人</t>
  </si>
  <si>
    <t>法人</t>
  </si>
  <si>
    <t>合計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</si>
  <si>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</si>
  <si>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</si>
  <si>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</si>
  <si>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</si>
  <si>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</si>
  <si>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</si>
  <si>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</si>
  <si>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</si>
  <si>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</si>
  <si>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</si>
  <si>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</si>
  <si>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</si>
  <si>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</si>
  <si>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</si>
  <si>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</si>
  <si>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</si>
  <si>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</si>
  <si>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</si>
  <si>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</si>
  <si>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</si>
  <si>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</si>
  <si>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</si>
  <si>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</si>
  <si>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</si>
  <si>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</si>
  <si>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</si>
  <si>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付表３－２　区市別・面積別・所有者別土地所有状況（宅地）</t>
  </si>
  <si>
    <t>区部計</t>
  </si>
  <si>
    <t>市部計</t>
  </si>
  <si>
    <t>50㎡未満</t>
  </si>
  <si>
    <t>千代田区</t>
  </si>
  <si>
    <t>50㎡未満</t>
  </si>
  <si>
    <t>中央区</t>
  </si>
  <si>
    <t>50㎡未満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</si>
  <si>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</si>
  <si>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</si>
  <si>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</si>
  <si>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</si>
  <si>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</si>
  <si>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</si>
  <si>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</si>
  <si>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</si>
  <si>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</si>
  <si>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</si>
  <si>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</si>
  <si>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</si>
  <si>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</si>
  <si>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</si>
  <si>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</si>
  <si>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</si>
  <si>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</si>
  <si>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</si>
  <si>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</si>
  <si>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</si>
  <si>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</si>
  <si>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</si>
  <si>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</si>
  <si>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</si>
  <si>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</si>
  <si>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（注）１　課税資料（平成25年１月１日）より作成</t>
  </si>
  <si>
    <t>(単位：所有者数　人、構成比　％、面積　千㎡)</t>
  </si>
  <si>
    <t>千代田区</t>
  </si>
  <si>
    <t>50㎡未満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</si>
  <si>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</si>
  <si>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</si>
  <si>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</si>
  <si>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</si>
  <si>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</si>
  <si>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</si>
  <si>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</si>
  <si>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</si>
  <si>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</si>
  <si>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</si>
  <si>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</si>
  <si>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</si>
  <si>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</si>
  <si>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</si>
  <si>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</si>
  <si>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</si>
  <si>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</si>
  <si>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</si>
  <si>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</si>
  <si>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</si>
  <si>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</si>
  <si>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</si>
  <si>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付表２－２　区市別・面積別・所有者別土地所有状況（宅地）</t>
  </si>
  <si>
    <t>（注）１　課税資料から作成（平成30年１月１日現在 ）</t>
  </si>
  <si>
    <t>（注）１　課税資料から作成（平成30年１月１日）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</si>
</sst>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_ "/>
    <numFmt numFmtId="191" formatCode="#,###"/>
    <numFmt numFmtId="192" formatCode="#,###.0"/>
    <numFmt numFmtId="193" formatCode="#,##0.00_ "/>
    <numFmt numFmtId="194" formatCode="#,##0.0_ "/>
    <numFmt numFmtId="195" formatCode="#,##0_ "/>
    <numFmt numFmtId="196" formatCode="#,##0_);[Red]\(#,##0\)"/>
    <numFmt numFmtId="197" formatCode="#,##0,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sz val="10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95" fontId="0" fillId="0" borderId="0" xfId="0" applyNumberForma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textRotation="255"/>
    </xf>
    <xf numFmtId="0" fontId="9" fillId="0" borderId="0" xfId="0" applyFont="1" applyFill="1" applyAlignment="1">
      <alignment vertical="center"/>
    </xf>
    <xf numFmtId="40" fontId="9" fillId="0" borderId="0" xfId="49" applyNumberFormat="1" applyFont="1" applyFill="1" applyBorder="1" applyAlignment="1">
      <alignment/>
    </xf>
    <xf numFmtId="19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197" fontId="8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197" fontId="8" fillId="0" borderId="17" xfId="0" applyNumberFormat="1" applyFont="1" applyFill="1" applyBorder="1" applyAlignment="1">
      <alignment vertical="center"/>
    </xf>
    <xf numFmtId="197" fontId="8" fillId="0" borderId="11" xfId="0" applyNumberFormat="1" applyFont="1" applyFill="1" applyBorder="1" applyAlignment="1">
      <alignment vertical="center"/>
    </xf>
    <xf numFmtId="197" fontId="8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textRotation="255"/>
    </xf>
    <xf numFmtId="0" fontId="0" fillId="33" borderId="28" xfId="0" applyFont="1" applyFill="1" applyBorder="1" applyAlignment="1">
      <alignment horizontal="center" vertical="center" textRotation="255"/>
    </xf>
    <xf numFmtId="0" fontId="0" fillId="33" borderId="29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255</xdr:row>
      <xdr:rowOff>123825</xdr:rowOff>
    </xdr:from>
    <xdr:ext cx="2286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95650" y="390429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255</xdr:row>
      <xdr:rowOff>123825</xdr:rowOff>
    </xdr:from>
    <xdr:ext cx="2286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95650" y="390429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0"/>
  <sheetViews>
    <sheetView showGridLines="0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6" sqref="A296"/>
    </sheetView>
  </sheetViews>
  <sheetFormatPr defaultColWidth="9.00390625" defaultRowHeight="12.75"/>
  <cols>
    <col min="1" max="1" width="3.00390625" style="1" customWidth="1"/>
    <col min="2" max="2" width="12.25390625" style="1" customWidth="1"/>
    <col min="3" max="3" width="8.625" style="1" customWidth="1"/>
    <col min="4" max="4" width="5.75390625" style="1" customWidth="1"/>
    <col min="5" max="5" width="8.625" style="1" customWidth="1"/>
    <col min="6" max="6" width="5.75390625" style="1" customWidth="1"/>
    <col min="7" max="7" width="8.625" style="1" customWidth="1"/>
    <col min="8" max="8" width="5.75390625" style="1" customWidth="1"/>
    <col min="9" max="9" width="8.625" style="1" customWidth="1"/>
    <col min="10" max="10" width="5.75390625" style="1" customWidth="1"/>
    <col min="11" max="11" width="8.625" style="1" customWidth="1"/>
    <col min="12" max="12" width="5.75390625" style="1" customWidth="1"/>
    <col min="13" max="13" width="8.625" style="1" customWidth="1"/>
    <col min="14" max="14" width="5.75390625" style="1" customWidth="1"/>
    <col min="15" max="16" width="9.125" style="1" customWidth="1"/>
    <col min="17" max="17" width="11.875" style="1" customWidth="1"/>
    <col min="18" max="19" width="9.25390625" style="1" bestFit="1" customWidth="1"/>
    <col min="20" max="20" width="14.375" style="1" bestFit="1" customWidth="1"/>
    <col min="21" max="22" width="9.25390625" style="1" bestFit="1" customWidth="1"/>
    <col min="23" max="23" width="13.25390625" style="1" bestFit="1" customWidth="1"/>
    <col min="24" max="25" width="9.125" style="1" customWidth="1"/>
    <col min="26" max="26" width="14.125" style="1" bestFit="1" customWidth="1"/>
    <col min="27" max="16384" width="9.125" style="1" customWidth="1"/>
  </cols>
  <sheetData>
    <row r="1" spans="1:14" ht="14.25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>
      <c r="A3" s="49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">
      <c r="A4" s="51" t="s">
        <v>14</v>
      </c>
      <c r="B4" s="52"/>
      <c r="C4" s="55" t="s">
        <v>15</v>
      </c>
      <c r="D4" s="55"/>
      <c r="E4" s="55"/>
      <c r="F4" s="55"/>
      <c r="G4" s="55" t="s">
        <v>16</v>
      </c>
      <c r="H4" s="55"/>
      <c r="I4" s="55"/>
      <c r="J4" s="55"/>
      <c r="K4" s="55" t="s">
        <v>17</v>
      </c>
      <c r="L4" s="55"/>
      <c r="M4" s="55"/>
      <c r="N4" s="55"/>
    </row>
    <row r="5" spans="1:14" ht="12">
      <c r="A5" s="53"/>
      <c r="B5" s="54"/>
      <c r="C5" s="6" t="s">
        <v>0</v>
      </c>
      <c r="D5" s="7" t="s">
        <v>1</v>
      </c>
      <c r="E5" s="6" t="s">
        <v>2</v>
      </c>
      <c r="F5" s="7" t="s">
        <v>1</v>
      </c>
      <c r="G5" s="6" t="s">
        <v>0</v>
      </c>
      <c r="H5" s="7" t="s">
        <v>1</v>
      </c>
      <c r="I5" s="6" t="s">
        <v>2</v>
      </c>
      <c r="J5" s="7" t="s">
        <v>1</v>
      </c>
      <c r="K5" s="6" t="s">
        <v>0</v>
      </c>
      <c r="L5" s="7" t="s">
        <v>1</v>
      </c>
      <c r="M5" s="6" t="s">
        <v>2</v>
      </c>
      <c r="N5" s="7" t="s">
        <v>1</v>
      </c>
    </row>
    <row r="6" spans="1:26" ht="12" customHeight="1">
      <c r="A6" s="46" t="s">
        <v>48</v>
      </c>
      <c r="B6" s="8" t="s">
        <v>49</v>
      </c>
      <c r="C6" s="9">
        <v>1358</v>
      </c>
      <c r="D6" s="10">
        <v>24.4112888729103</v>
      </c>
      <c r="E6" s="9">
        <v>49.59947</v>
      </c>
      <c r="F6" s="10">
        <v>7.393406436023112</v>
      </c>
      <c r="G6" s="9">
        <v>279</v>
      </c>
      <c r="H6" s="10">
        <v>8.148364485981308</v>
      </c>
      <c r="I6" s="9">
        <v>9.45471</v>
      </c>
      <c r="J6" s="10">
        <v>0.36896832865648865</v>
      </c>
      <c r="K6" s="9">
        <v>1637</v>
      </c>
      <c r="L6" s="10">
        <v>18.215199732947593</v>
      </c>
      <c r="M6" s="9">
        <f>E6+I6</f>
        <v>59.054179999999995</v>
      </c>
      <c r="N6" s="10">
        <v>1.826418222463043</v>
      </c>
      <c r="Q6" s="11">
        <f aca="true" t="shared" si="0" ref="Q6:Q69">C6+G6-K6</f>
        <v>0</v>
      </c>
      <c r="R6" s="11">
        <f aca="true" t="shared" si="1" ref="R6:R69">E6+I6-M6</f>
        <v>0</v>
      </c>
      <c r="T6" s="24">
        <v>49946</v>
      </c>
      <c r="W6" s="24">
        <v>9774</v>
      </c>
      <c r="Z6" s="24">
        <v>59720</v>
      </c>
    </row>
    <row r="7" spans="1:26" ht="12">
      <c r="A7" s="46"/>
      <c r="B7" s="12" t="s">
        <v>3</v>
      </c>
      <c r="C7" s="13">
        <v>2152</v>
      </c>
      <c r="D7" s="14">
        <v>38.68416322128348</v>
      </c>
      <c r="E7" s="13">
        <v>155.32602</v>
      </c>
      <c r="F7" s="14">
        <v>23.15323925739236</v>
      </c>
      <c r="G7" s="13">
        <v>680</v>
      </c>
      <c r="H7" s="14">
        <v>19.85981308411215</v>
      </c>
      <c r="I7" s="13">
        <v>51.48196</v>
      </c>
      <c r="J7" s="14">
        <v>2.0090740738912354</v>
      </c>
      <c r="K7" s="13">
        <v>2832</v>
      </c>
      <c r="L7" s="14">
        <v>31.512184266162233</v>
      </c>
      <c r="M7" s="13">
        <f aca="true" t="shared" si="2" ref="M7:M16">E7+I7</f>
        <v>206.80798</v>
      </c>
      <c r="N7" s="14">
        <v>6.3961240884688015</v>
      </c>
      <c r="Q7" s="11">
        <f t="shared" si="0"/>
        <v>0</v>
      </c>
      <c r="R7" s="11">
        <f t="shared" si="1"/>
        <v>0</v>
      </c>
      <c r="T7" s="24">
        <v>159154</v>
      </c>
      <c r="W7" s="24">
        <v>52558</v>
      </c>
      <c r="Z7" s="24">
        <v>211712</v>
      </c>
    </row>
    <row r="8" spans="1:26" ht="12">
      <c r="A8" s="46"/>
      <c r="B8" s="12" t="s">
        <v>4</v>
      </c>
      <c r="C8" s="13">
        <v>908</v>
      </c>
      <c r="D8" s="14">
        <v>16.322128348013663</v>
      </c>
      <c r="E8" s="13">
        <v>110.11673</v>
      </c>
      <c r="F8" s="14">
        <v>16.414242738799818</v>
      </c>
      <c r="G8" s="13">
        <v>537</v>
      </c>
      <c r="H8" s="14">
        <v>15.68341121495327</v>
      </c>
      <c r="I8" s="13">
        <v>66.38509</v>
      </c>
      <c r="J8" s="14">
        <v>2.59066599663137</v>
      </c>
      <c r="K8" s="13">
        <v>1445</v>
      </c>
      <c r="L8" s="14">
        <v>16.078780460665406</v>
      </c>
      <c r="M8" s="13">
        <f t="shared" si="2"/>
        <v>176.50182</v>
      </c>
      <c r="N8" s="14">
        <v>5.458820025032808</v>
      </c>
      <c r="Q8" s="11">
        <f t="shared" si="0"/>
        <v>0</v>
      </c>
      <c r="R8" s="11">
        <f t="shared" si="1"/>
        <v>0</v>
      </c>
      <c r="T8" s="24">
        <v>114078</v>
      </c>
      <c r="W8" s="24">
        <v>64516</v>
      </c>
      <c r="Z8" s="24">
        <v>178594</v>
      </c>
    </row>
    <row r="9" spans="1:26" ht="12">
      <c r="A9" s="46"/>
      <c r="B9" s="12" t="s">
        <v>5</v>
      </c>
      <c r="C9" s="13">
        <v>441</v>
      </c>
      <c r="D9" s="14">
        <v>7.927377314398706</v>
      </c>
      <c r="E9" s="13">
        <v>76.18936</v>
      </c>
      <c r="F9" s="14">
        <v>11.356954108188694</v>
      </c>
      <c r="G9" s="13">
        <v>375</v>
      </c>
      <c r="H9" s="14">
        <v>10.952102803738319</v>
      </c>
      <c r="I9" s="13">
        <v>64.95507</v>
      </c>
      <c r="J9" s="14">
        <v>2.5348597276558698</v>
      </c>
      <c r="K9" s="13">
        <v>816</v>
      </c>
      <c r="L9" s="14">
        <v>9.079781907199289</v>
      </c>
      <c r="M9" s="13">
        <f t="shared" si="2"/>
        <v>141.14443</v>
      </c>
      <c r="N9" s="14">
        <v>4.365292329030043</v>
      </c>
      <c r="Q9" s="11">
        <f t="shared" si="0"/>
        <v>0</v>
      </c>
      <c r="R9" s="11">
        <f t="shared" si="1"/>
        <v>0</v>
      </c>
      <c r="T9" s="24">
        <v>80779</v>
      </c>
      <c r="W9" s="24">
        <v>61993</v>
      </c>
      <c r="Z9" s="24">
        <v>142772</v>
      </c>
    </row>
    <row r="10" spans="1:26" ht="12">
      <c r="A10" s="46"/>
      <c r="B10" s="12" t="s">
        <v>6</v>
      </c>
      <c r="C10" s="13">
        <v>343</v>
      </c>
      <c r="D10" s="14">
        <v>6.165737911198994</v>
      </c>
      <c r="E10" s="13">
        <v>83.17679</v>
      </c>
      <c r="F10" s="14">
        <v>12.398515841272959</v>
      </c>
      <c r="G10" s="13">
        <v>447</v>
      </c>
      <c r="H10" s="14">
        <v>13.054906542056075</v>
      </c>
      <c r="I10" s="13">
        <v>109.98018</v>
      </c>
      <c r="J10" s="14">
        <v>4.29195641113686</v>
      </c>
      <c r="K10" s="13">
        <v>790</v>
      </c>
      <c r="L10" s="14">
        <v>8.790475130744408</v>
      </c>
      <c r="M10" s="13">
        <f t="shared" si="2"/>
        <v>193.15697</v>
      </c>
      <c r="N10" s="14">
        <v>5.973927837178457</v>
      </c>
      <c r="Q10" s="11">
        <f t="shared" si="0"/>
        <v>0</v>
      </c>
      <c r="R10" s="11">
        <f>E10+I10-M10</f>
        <v>0</v>
      </c>
      <c r="T10" s="24">
        <v>88511</v>
      </c>
      <c r="W10" s="24">
        <v>109121</v>
      </c>
      <c r="Z10" s="24">
        <v>197632</v>
      </c>
    </row>
    <row r="11" spans="1:26" ht="12">
      <c r="A11" s="46"/>
      <c r="B11" s="12" t="s">
        <v>7</v>
      </c>
      <c r="C11" s="13">
        <v>227</v>
      </c>
      <c r="D11" s="14">
        <v>4.080532087003416</v>
      </c>
      <c r="E11" s="13">
        <v>85.33424</v>
      </c>
      <c r="F11" s="14">
        <v>12.720110098538168</v>
      </c>
      <c r="G11" s="13">
        <v>401</v>
      </c>
      <c r="H11" s="14">
        <v>11.711448598130842</v>
      </c>
      <c r="I11" s="13">
        <v>153.10016</v>
      </c>
      <c r="J11" s="14">
        <v>5.974705744781279</v>
      </c>
      <c r="K11" s="13">
        <v>628</v>
      </c>
      <c r="L11" s="14">
        <v>6.987871369756315</v>
      </c>
      <c r="M11" s="13">
        <f t="shared" si="2"/>
        <v>238.43439999999998</v>
      </c>
      <c r="N11" s="14">
        <v>7.374260941766394</v>
      </c>
      <c r="Q11" s="11">
        <f t="shared" si="0"/>
        <v>0</v>
      </c>
      <c r="R11" s="11">
        <f>E11+I11-M11</f>
        <v>0</v>
      </c>
      <c r="T11" s="24">
        <v>93731</v>
      </c>
      <c r="W11" s="24">
        <v>146218</v>
      </c>
      <c r="Z11" s="24">
        <v>239949</v>
      </c>
    </row>
    <row r="12" spans="1:26" ht="12">
      <c r="A12" s="46"/>
      <c r="B12" s="12" t="s">
        <v>8</v>
      </c>
      <c r="C12" s="13">
        <v>112</v>
      </c>
      <c r="D12" s="14">
        <v>2.0133021750853857</v>
      </c>
      <c r="E12" s="13">
        <v>74.29924</v>
      </c>
      <c r="F12" s="14">
        <v>11.075208650568763</v>
      </c>
      <c r="G12" s="13">
        <v>324</v>
      </c>
      <c r="H12" s="14">
        <v>9.462616822429906</v>
      </c>
      <c r="I12" s="13">
        <v>228.093</v>
      </c>
      <c r="J12" s="14">
        <v>8.901287610962628</v>
      </c>
      <c r="K12" s="13">
        <v>436</v>
      </c>
      <c r="L12" s="14">
        <v>4.851452097474129</v>
      </c>
      <c r="M12" s="13">
        <f t="shared" si="2"/>
        <v>302.39224</v>
      </c>
      <c r="N12" s="14">
        <v>9.352338775467171</v>
      </c>
      <c r="Q12" s="11">
        <f t="shared" si="0"/>
        <v>0</v>
      </c>
      <c r="R12" s="11">
        <f t="shared" si="1"/>
        <v>0</v>
      </c>
      <c r="T12" s="24">
        <v>84537</v>
      </c>
      <c r="W12" s="24">
        <v>221307</v>
      </c>
      <c r="Z12" s="24">
        <v>305844</v>
      </c>
    </row>
    <row r="13" spans="1:26" ht="12">
      <c r="A13" s="46"/>
      <c r="B13" s="12" t="s">
        <v>9</v>
      </c>
      <c r="C13" s="13">
        <v>17</v>
      </c>
      <c r="D13" s="14">
        <v>0.30559050871831744</v>
      </c>
      <c r="E13" s="13">
        <v>22.11803</v>
      </c>
      <c r="F13" s="14">
        <v>3.2969623537137047</v>
      </c>
      <c r="G13" s="13">
        <v>175</v>
      </c>
      <c r="H13" s="14">
        <v>5.110981308411215</v>
      </c>
      <c r="I13" s="13">
        <v>249.70112</v>
      </c>
      <c r="J13" s="14">
        <v>9.744540542232741</v>
      </c>
      <c r="K13" s="13">
        <v>192</v>
      </c>
      <c r="L13" s="14">
        <v>2.1364192722821853</v>
      </c>
      <c r="M13" s="13">
        <f t="shared" si="2"/>
        <v>271.81915</v>
      </c>
      <c r="N13" s="14">
        <v>8.406779143735722</v>
      </c>
      <c r="Q13" s="11">
        <f t="shared" si="0"/>
        <v>0</v>
      </c>
      <c r="R13" s="11">
        <f t="shared" si="1"/>
        <v>0</v>
      </c>
      <c r="T13" s="24">
        <v>18394</v>
      </c>
      <c r="W13" s="24">
        <v>276832</v>
      </c>
      <c r="Z13" s="24">
        <v>295226</v>
      </c>
    </row>
    <row r="14" spans="1:26" ht="12">
      <c r="A14" s="46"/>
      <c r="B14" s="12" t="s">
        <v>10</v>
      </c>
      <c r="C14" s="13">
        <v>5</v>
      </c>
      <c r="D14" s="14">
        <v>0.08987956138774043</v>
      </c>
      <c r="E14" s="13">
        <v>14.70098</v>
      </c>
      <c r="F14" s="14">
        <v>2.1913605155024247</v>
      </c>
      <c r="G14" s="13">
        <v>121</v>
      </c>
      <c r="H14" s="14">
        <v>3.5338785046728973</v>
      </c>
      <c r="I14" s="13">
        <v>368.75203</v>
      </c>
      <c r="J14" s="14">
        <v>14.390480532749008</v>
      </c>
      <c r="K14" s="13">
        <v>126</v>
      </c>
      <c r="L14" s="14">
        <v>1.4020251474351841</v>
      </c>
      <c r="M14" s="13">
        <f t="shared" si="2"/>
        <v>383.45301</v>
      </c>
      <c r="N14" s="14">
        <v>11.85937328944883</v>
      </c>
      <c r="Q14" s="11">
        <f t="shared" si="0"/>
        <v>0</v>
      </c>
      <c r="R14" s="11">
        <f t="shared" si="1"/>
        <v>0</v>
      </c>
      <c r="T14" s="24">
        <v>13134</v>
      </c>
      <c r="W14" s="24">
        <v>396728</v>
      </c>
      <c r="Z14" s="24">
        <v>409862</v>
      </c>
    </row>
    <row r="15" spans="1:26" ht="12">
      <c r="A15" s="46"/>
      <c r="B15" s="12" t="s">
        <v>11</v>
      </c>
      <c r="C15" s="13">
        <v>0</v>
      </c>
      <c r="D15" s="14">
        <v>0</v>
      </c>
      <c r="E15" s="13">
        <v>0</v>
      </c>
      <c r="F15" s="14">
        <v>0</v>
      </c>
      <c r="G15" s="13">
        <v>43</v>
      </c>
      <c r="H15" s="14">
        <v>1.2558411214953271</v>
      </c>
      <c r="I15" s="13">
        <v>305.92457</v>
      </c>
      <c r="J15" s="25">
        <v>11.938650396242188</v>
      </c>
      <c r="K15" s="13">
        <v>43</v>
      </c>
      <c r="L15" s="14">
        <v>0.4784688995215311</v>
      </c>
      <c r="M15" s="13">
        <f t="shared" si="2"/>
        <v>305.92457</v>
      </c>
      <c r="N15" s="14">
        <v>9.461586112061344</v>
      </c>
      <c r="Q15" s="11">
        <f t="shared" si="0"/>
        <v>0</v>
      </c>
      <c r="R15" s="11">
        <f t="shared" si="1"/>
        <v>0</v>
      </c>
      <c r="T15" s="24">
        <v>5003</v>
      </c>
      <c r="W15" s="24">
        <v>289211</v>
      </c>
      <c r="Z15" s="24">
        <v>294214</v>
      </c>
    </row>
    <row r="16" spans="1:26" ht="12">
      <c r="A16" s="46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42</v>
      </c>
      <c r="H16" s="17">
        <v>1.2266355140186915</v>
      </c>
      <c r="I16" s="16">
        <v>954.64408</v>
      </c>
      <c r="J16" s="17">
        <v>37.25481063506033</v>
      </c>
      <c r="K16" s="16">
        <v>42</v>
      </c>
      <c r="L16" s="17">
        <v>0.46734171581172806</v>
      </c>
      <c r="M16" s="16">
        <f t="shared" si="2"/>
        <v>954.64408</v>
      </c>
      <c r="N16" s="17">
        <v>29.525079235347388</v>
      </c>
      <c r="Q16" s="11">
        <f t="shared" si="0"/>
        <v>0</v>
      </c>
      <c r="R16" s="11">
        <f t="shared" si="1"/>
        <v>0</v>
      </c>
      <c r="T16" s="24">
        <v>0</v>
      </c>
      <c r="W16" s="24">
        <v>931142</v>
      </c>
      <c r="Z16" s="24">
        <v>931142</v>
      </c>
    </row>
    <row r="17" spans="1:27" ht="12">
      <c r="A17" s="46"/>
      <c r="B17" s="5" t="s">
        <v>13</v>
      </c>
      <c r="C17" s="19">
        <f>SUM(C6:C16)</f>
        <v>5563</v>
      </c>
      <c r="D17" s="18">
        <v>100</v>
      </c>
      <c r="E17" s="19">
        <f>SUM(E6:E16)</f>
        <v>670.86086</v>
      </c>
      <c r="F17" s="18">
        <v>100</v>
      </c>
      <c r="G17" s="19">
        <f>SUM(G6:G16)</f>
        <v>3424</v>
      </c>
      <c r="H17" s="18">
        <v>100</v>
      </c>
      <c r="I17" s="19">
        <f>SUM(I6:I16)</f>
        <v>2562.47197</v>
      </c>
      <c r="J17" s="18">
        <v>100</v>
      </c>
      <c r="K17" s="19">
        <f>SUM(K6:K16)</f>
        <v>8987</v>
      </c>
      <c r="L17" s="18">
        <v>100</v>
      </c>
      <c r="M17" s="16">
        <f>SUM(M6:M16)</f>
        <v>3233.33283</v>
      </c>
      <c r="N17" s="18">
        <v>100</v>
      </c>
      <c r="Q17" s="11">
        <f t="shared" si="0"/>
        <v>0</v>
      </c>
      <c r="R17" s="11">
        <f t="shared" si="1"/>
        <v>0</v>
      </c>
      <c r="S17" s="11">
        <f>SUM(C6:C16)-C17</f>
        <v>0</v>
      </c>
      <c r="T17" s="24">
        <v>707267</v>
      </c>
      <c r="U17" s="24">
        <f>SUM(T6:T16)-T17</f>
        <v>0</v>
      </c>
      <c r="V17" s="11">
        <f>SUM(G6:G16)-G17</f>
        <v>0</v>
      </c>
      <c r="W17" s="24">
        <v>2559401</v>
      </c>
      <c r="X17" s="24">
        <f>SUM(W6:W16)-W17</f>
        <v>-1</v>
      </c>
      <c r="Y17" s="11">
        <f>SUM(K6:K16)-K17</f>
        <v>0</v>
      </c>
      <c r="Z17" s="24">
        <v>3266667</v>
      </c>
      <c r="AA17" s="24">
        <f>SUM(Z6:Z16)-Z17</f>
        <v>0</v>
      </c>
    </row>
    <row r="18" spans="1:26" ht="12" customHeight="1">
      <c r="A18" s="46" t="s">
        <v>50</v>
      </c>
      <c r="B18" s="8" t="s">
        <v>51</v>
      </c>
      <c r="C18" s="9">
        <v>3612</v>
      </c>
      <c r="D18" s="10">
        <v>40.92454112848402</v>
      </c>
      <c r="E18" s="9">
        <v>127.18283</v>
      </c>
      <c r="F18" s="10">
        <v>16.140898148528645</v>
      </c>
      <c r="G18" s="9">
        <v>415</v>
      </c>
      <c r="H18" s="10">
        <v>9.438253354559928</v>
      </c>
      <c r="I18" s="9">
        <v>13.77063</v>
      </c>
      <c r="J18" s="10">
        <v>0.5498992949643193</v>
      </c>
      <c r="K18" s="9">
        <v>4027</v>
      </c>
      <c r="L18" s="10">
        <v>30.454511079180218</v>
      </c>
      <c r="M18" s="9">
        <f>E18+I18</f>
        <v>140.95346</v>
      </c>
      <c r="N18" s="10">
        <v>4.281484470352623</v>
      </c>
      <c r="Q18" s="11">
        <f t="shared" si="0"/>
        <v>0</v>
      </c>
      <c r="R18" s="11">
        <f t="shared" si="1"/>
        <v>0</v>
      </c>
      <c r="T18" s="24">
        <v>130005</v>
      </c>
      <c r="W18" s="24">
        <v>14986</v>
      </c>
      <c r="Z18" s="24">
        <v>144991</v>
      </c>
    </row>
    <row r="19" spans="1:26" ht="12">
      <c r="A19" s="46"/>
      <c r="B19" s="12" t="s">
        <v>3</v>
      </c>
      <c r="C19" s="13">
        <v>3185</v>
      </c>
      <c r="D19" s="14">
        <v>36.08656242918649</v>
      </c>
      <c r="E19" s="13">
        <v>225.33396</v>
      </c>
      <c r="F19" s="14">
        <v>28.597354672518517</v>
      </c>
      <c r="G19" s="13">
        <v>921</v>
      </c>
      <c r="H19" s="14">
        <v>20.946099613372755</v>
      </c>
      <c r="I19" s="13">
        <v>69.26573</v>
      </c>
      <c r="J19" s="14">
        <v>2.765971933904905</v>
      </c>
      <c r="K19" s="13">
        <v>4106</v>
      </c>
      <c r="L19" s="14">
        <v>31.0519549270211</v>
      </c>
      <c r="M19" s="13">
        <f aca="true" t="shared" si="3" ref="M19:M27">E19+I19</f>
        <v>294.59969</v>
      </c>
      <c r="N19" s="14">
        <v>8.948513911653514</v>
      </c>
      <c r="Q19" s="11">
        <f t="shared" si="0"/>
        <v>0</v>
      </c>
      <c r="R19" s="11">
        <f t="shared" si="1"/>
        <v>0</v>
      </c>
      <c r="T19" s="24">
        <v>228451</v>
      </c>
      <c r="W19" s="24">
        <v>69981</v>
      </c>
      <c r="Z19" s="24">
        <v>298433</v>
      </c>
    </row>
    <row r="20" spans="1:26" ht="12">
      <c r="A20" s="46"/>
      <c r="B20" s="12" t="s">
        <v>4</v>
      </c>
      <c r="C20" s="13">
        <v>998</v>
      </c>
      <c r="D20" s="14">
        <v>11.307500566508045</v>
      </c>
      <c r="E20" s="13">
        <v>120.21173</v>
      </c>
      <c r="F20" s="14">
        <v>15.256188985481968</v>
      </c>
      <c r="G20" s="13">
        <v>685</v>
      </c>
      <c r="H20" s="14">
        <v>15.578803729815784</v>
      </c>
      <c r="I20" s="13">
        <v>83.82184</v>
      </c>
      <c r="J20" s="14">
        <v>3.3472376150264718</v>
      </c>
      <c r="K20" s="13">
        <v>1683</v>
      </c>
      <c r="L20" s="14">
        <v>12.72782273311654</v>
      </c>
      <c r="M20" s="13">
        <f t="shared" si="3"/>
        <v>204.03357</v>
      </c>
      <c r="N20" s="14">
        <v>6.197553159642941</v>
      </c>
      <c r="Q20" s="11">
        <f t="shared" si="0"/>
        <v>0</v>
      </c>
      <c r="R20" s="11">
        <f t="shared" si="1"/>
        <v>0</v>
      </c>
      <c r="T20" s="24">
        <v>126984</v>
      </c>
      <c r="W20" s="24">
        <v>80971</v>
      </c>
      <c r="Z20" s="24">
        <v>207955</v>
      </c>
    </row>
    <row r="21" spans="1:26" ht="12">
      <c r="A21" s="46"/>
      <c r="B21" s="12" t="s">
        <v>5</v>
      </c>
      <c r="C21" s="13">
        <v>408</v>
      </c>
      <c r="D21" s="14">
        <v>4.622705642420122</v>
      </c>
      <c r="E21" s="13">
        <v>70.02854</v>
      </c>
      <c r="F21" s="14">
        <v>8.88739094443931</v>
      </c>
      <c r="G21" s="13">
        <v>456</v>
      </c>
      <c r="H21" s="14">
        <v>10.370707300432112</v>
      </c>
      <c r="I21" s="13">
        <v>78.56074</v>
      </c>
      <c r="J21" s="14">
        <v>3.1371473591168453</v>
      </c>
      <c r="K21" s="13">
        <v>864</v>
      </c>
      <c r="L21" s="14">
        <v>6.534069424487635</v>
      </c>
      <c r="M21" s="13">
        <f t="shared" si="3"/>
        <v>148.58928</v>
      </c>
      <c r="N21" s="14">
        <v>4.5134237554784224</v>
      </c>
      <c r="Q21" s="11">
        <f t="shared" si="0"/>
        <v>0</v>
      </c>
      <c r="R21" s="11">
        <f t="shared" si="1"/>
        <v>0</v>
      </c>
      <c r="T21" s="24">
        <v>71785</v>
      </c>
      <c r="W21" s="24">
        <v>82223</v>
      </c>
      <c r="Z21" s="24">
        <v>154008</v>
      </c>
    </row>
    <row r="22" spans="1:26" ht="12">
      <c r="A22" s="46"/>
      <c r="B22" s="12" t="s">
        <v>6</v>
      </c>
      <c r="C22" s="13">
        <v>359</v>
      </c>
      <c r="D22" s="14">
        <v>4.067527758894176</v>
      </c>
      <c r="E22" s="13">
        <v>85.6225</v>
      </c>
      <c r="F22" s="14">
        <v>10.866435758053143</v>
      </c>
      <c r="G22" s="13">
        <v>578</v>
      </c>
      <c r="H22" s="14">
        <v>13.145326358881055</v>
      </c>
      <c r="I22" s="13">
        <v>140.78196</v>
      </c>
      <c r="J22" s="14">
        <v>5.621812549440004</v>
      </c>
      <c r="K22" s="13">
        <v>937</v>
      </c>
      <c r="L22" s="14">
        <v>7.086137790214021</v>
      </c>
      <c r="M22" s="13">
        <f t="shared" si="3"/>
        <v>226.40446</v>
      </c>
      <c r="N22" s="14">
        <v>6.877072613248172</v>
      </c>
      <c r="Q22" s="11">
        <f t="shared" si="0"/>
        <v>0</v>
      </c>
      <c r="R22" s="11">
        <f t="shared" si="1"/>
        <v>0</v>
      </c>
      <c r="T22" s="24">
        <v>91881</v>
      </c>
      <c r="W22" s="24">
        <v>138060</v>
      </c>
      <c r="Z22" s="24">
        <v>229940</v>
      </c>
    </row>
    <row r="23" spans="1:26" ht="12">
      <c r="A23" s="46"/>
      <c r="B23" s="12" t="s">
        <v>7</v>
      </c>
      <c r="C23" s="13">
        <v>167</v>
      </c>
      <c r="D23" s="14">
        <v>1.8921368683435305</v>
      </c>
      <c r="E23" s="13">
        <v>63.03693</v>
      </c>
      <c r="F23" s="14">
        <v>8.000078837103482</v>
      </c>
      <c r="G23" s="13">
        <v>545</v>
      </c>
      <c r="H23" s="14">
        <v>12.394814646349785</v>
      </c>
      <c r="I23" s="13">
        <v>208.56004</v>
      </c>
      <c r="J23" s="14">
        <v>8.32837850946037</v>
      </c>
      <c r="K23" s="13">
        <v>712</v>
      </c>
      <c r="L23" s="14">
        <v>5.384557210920366</v>
      </c>
      <c r="M23" s="13">
        <f t="shared" si="3"/>
        <v>271.59697</v>
      </c>
      <c r="N23" s="14">
        <v>8.249802518149092</v>
      </c>
      <c r="Q23" s="11">
        <f t="shared" si="0"/>
        <v>0</v>
      </c>
      <c r="R23" s="11">
        <f t="shared" si="1"/>
        <v>0</v>
      </c>
      <c r="T23" s="24">
        <v>65189</v>
      </c>
      <c r="W23" s="24">
        <v>210284</v>
      </c>
      <c r="Z23" s="24">
        <v>275473</v>
      </c>
    </row>
    <row r="24" spans="1:26" ht="12">
      <c r="A24" s="46"/>
      <c r="B24" s="12" t="s">
        <v>8</v>
      </c>
      <c r="C24" s="13">
        <v>73</v>
      </c>
      <c r="D24" s="14">
        <v>0.8271017448447768</v>
      </c>
      <c r="E24" s="13">
        <v>47.46382</v>
      </c>
      <c r="F24" s="14">
        <v>6.0236801175134795</v>
      </c>
      <c r="G24" s="13">
        <v>418</v>
      </c>
      <c r="H24" s="14">
        <v>9.50648169206277</v>
      </c>
      <c r="I24" s="13">
        <v>294.78833</v>
      </c>
      <c r="J24" s="14">
        <v>11.77171232040285</v>
      </c>
      <c r="K24" s="13">
        <v>491</v>
      </c>
      <c r="L24" s="14">
        <v>3.713226953036376</v>
      </c>
      <c r="M24" s="13">
        <f t="shared" si="3"/>
        <v>342.25215</v>
      </c>
      <c r="N24" s="14">
        <v>10.395965201349414</v>
      </c>
      <c r="Q24" s="11">
        <f t="shared" si="0"/>
        <v>0</v>
      </c>
      <c r="R24" s="11">
        <f t="shared" si="1"/>
        <v>0</v>
      </c>
      <c r="T24" s="24">
        <v>59130</v>
      </c>
      <c r="W24" s="24">
        <v>299481</v>
      </c>
      <c r="Z24" s="24">
        <v>358612</v>
      </c>
    </row>
    <row r="25" spans="1:26" ht="12">
      <c r="A25" s="46"/>
      <c r="B25" s="12" t="s">
        <v>9</v>
      </c>
      <c r="C25" s="13">
        <v>17</v>
      </c>
      <c r="D25" s="14">
        <v>0.19261273510083843</v>
      </c>
      <c r="E25" s="13">
        <v>22.79901</v>
      </c>
      <c r="F25" s="14">
        <v>2.8934448014506837</v>
      </c>
      <c r="G25" s="13">
        <v>211</v>
      </c>
      <c r="H25" s="14">
        <v>4.798726404366613</v>
      </c>
      <c r="I25" s="13">
        <v>293.81448</v>
      </c>
      <c r="J25" s="14">
        <v>11.732823799804954</v>
      </c>
      <c r="K25" s="13">
        <v>228</v>
      </c>
      <c r="L25" s="14">
        <v>1.7242683203509037</v>
      </c>
      <c r="M25" s="13">
        <f t="shared" si="3"/>
        <v>316.61349</v>
      </c>
      <c r="N25" s="14">
        <v>9.617186697929554</v>
      </c>
      <c r="Q25" s="11">
        <f t="shared" si="0"/>
        <v>0</v>
      </c>
      <c r="R25" s="11">
        <f t="shared" si="1"/>
        <v>0</v>
      </c>
      <c r="T25" s="24">
        <v>23107</v>
      </c>
      <c r="W25" s="24">
        <v>320641</v>
      </c>
      <c r="Z25" s="24">
        <v>343748</v>
      </c>
    </row>
    <row r="26" spans="1:26" ht="12">
      <c r="A26" s="46"/>
      <c r="B26" s="12" t="s">
        <v>10</v>
      </c>
      <c r="C26" s="13">
        <v>5</v>
      </c>
      <c r="D26" s="14">
        <v>0.05665080444142307</v>
      </c>
      <c r="E26" s="13">
        <v>13.46168</v>
      </c>
      <c r="F26" s="14">
        <v>1.7084350598904356</v>
      </c>
      <c r="G26" s="13">
        <v>101</v>
      </c>
      <c r="H26" s="14">
        <v>2.2970206959290427</v>
      </c>
      <c r="I26" s="13">
        <v>298.76322</v>
      </c>
      <c r="J26" s="14">
        <v>11.930440658072277</v>
      </c>
      <c r="K26" s="13">
        <v>106</v>
      </c>
      <c r="L26" s="14">
        <v>0.8016335173561219</v>
      </c>
      <c r="M26" s="13">
        <f t="shared" si="3"/>
        <v>312.2249</v>
      </c>
      <c r="N26" s="14">
        <v>9.48388255674888</v>
      </c>
      <c r="Q26" s="11">
        <f t="shared" si="0"/>
        <v>0</v>
      </c>
      <c r="R26" s="11">
        <f t="shared" si="1"/>
        <v>0</v>
      </c>
      <c r="T26" s="24">
        <v>13515</v>
      </c>
      <c r="W26" s="24">
        <v>319058</v>
      </c>
      <c r="Z26" s="24">
        <v>332573</v>
      </c>
    </row>
    <row r="27" spans="1:26" ht="12">
      <c r="A27" s="46"/>
      <c r="B27" s="12" t="s">
        <v>11</v>
      </c>
      <c r="C27" s="13">
        <v>2</v>
      </c>
      <c r="D27" s="14">
        <v>0.022660321776569226</v>
      </c>
      <c r="E27" s="13">
        <v>12.81286</v>
      </c>
      <c r="F27" s="14">
        <v>1.6260926750203368</v>
      </c>
      <c r="G27" s="13">
        <v>38</v>
      </c>
      <c r="H27" s="14">
        <v>0.8642256083693427</v>
      </c>
      <c r="I27" s="13">
        <v>265.09005</v>
      </c>
      <c r="J27" s="14">
        <v>10.585777963466898</v>
      </c>
      <c r="K27" s="13">
        <v>40</v>
      </c>
      <c r="L27" s="14">
        <v>0.30250321409664976</v>
      </c>
      <c r="M27" s="13">
        <f t="shared" si="3"/>
        <v>277.90291</v>
      </c>
      <c r="N27" s="14">
        <v>8.441346480113385</v>
      </c>
      <c r="Q27" s="11">
        <f t="shared" si="0"/>
        <v>0</v>
      </c>
      <c r="R27" s="11">
        <f t="shared" si="1"/>
        <v>0</v>
      </c>
      <c r="T27" s="24">
        <v>0</v>
      </c>
      <c r="W27" s="24">
        <v>273546</v>
      </c>
      <c r="Z27" s="24">
        <v>273546</v>
      </c>
    </row>
    <row r="28" spans="1:26" ht="12">
      <c r="A28" s="46"/>
      <c r="B28" s="15" t="s">
        <v>12</v>
      </c>
      <c r="C28" s="16">
        <v>0</v>
      </c>
      <c r="D28" s="17">
        <v>0</v>
      </c>
      <c r="E28" s="16">
        <v>0</v>
      </c>
      <c r="F28" s="17">
        <v>0</v>
      </c>
      <c r="G28" s="16">
        <v>29</v>
      </c>
      <c r="H28" s="17">
        <v>0.6595405958608141</v>
      </c>
      <c r="I28" s="16">
        <v>756.99241</v>
      </c>
      <c r="J28" s="17">
        <v>30.228797996340106</v>
      </c>
      <c r="K28" s="16">
        <v>29</v>
      </c>
      <c r="L28" s="17">
        <v>0.2193148302200711</v>
      </c>
      <c r="M28" s="16">
        <f>E28+I28</f>
        <v>756.99241</v>
      </c>
      <c r="N28" s="17">
        <v>22.993768635334003</v>
      </c>
      <c r="Q28" s="11">
        <f t="shared" si="0"/>
        <v>0</v>
      </c>
      <c r="R28" s="11">
        <f t="shared" si="1"/>
        <v>0</v>
      </c>
      <c r="T28" s="24">
        <v>0</v>
      </c>
      <c r="W28" s="24">
        <v>714042</v>
      </c>
      <c r="Z28" s="24">
        <v>714042</v>
      </c>
    </row>
    <row r="29" spans="1:27" ht="12">
      <c r="A29" s="46"/>
      <c r="B29" s="5" t="s">
        <v>13</v>
      </c>
      <c r="C29" s="19">
        <f>SUM(C18:C28)</f>
        <v>8826</v>
      </c>
      <c r="D29" s="18">
        <v>100</v>
      </c>
      <c r="E29" s="19">
        <f>SUM(E18:E28)</f>
        <v>787.95386</v>
      </c>
      <c r="F29" s="18">
        <v>100</v>
      </c>
      <c r="G29" s="19">
        <f>SUM(G18:G28)</f>
        <v>4397</v>
      </c>
      <c r="H29" s="18">
        <v>100</v>
      </c>
      <c r="I29" s="19">
        <f>SUM(I18:I28)</f>
        <v>2504.20943</v>
      </c>
      <c r="J29" s="18">
        <v>100</v>
      </c>
      <c r="K29" s="19">
        <f>SUM(K18:K28)</f>
        <v>13223</v>
      </c>
      <c r="L29" s="18">
        <v>100</v>
      </c>
      <c r="M29" s="19">
        <f>SUM(M18:M28)</f>
        <v>3292.1632899999995</v>
      </c>
      <c r="N29" s="18">
        <v>100</v>
      </c>
      <c r="Q29" s="11">
        <f t="shared" si="0"/>
        <v>0</v>
      </c>
      <c r="R29" s="11">
        <f t="shared" si="1"/>
        <v>0</v>
      </c>
      <c r="S29" s="11">
        <f>SUM(C18:C28)-C29</f>
        <v>0</v>
      </c>
      <c r="T29" s="24">
        <v>810046</v>
      </c>
      <c r="U29" s="24">
        <f>SUM(T18:T28)-T29</f>
        <v>1</v>
      </c>
      <c r="V29" s="11">
        <f>SUM(G18:G28)-G29</f>
        <v>0</v>
      </c>
      <c r="W29" s="24">
        <v>2523275</v>
      </c>
      <c r="X29" s="24">
        <f>SUM(W18:W28)-W29</f>
        <v>-2</v>
      </c>
      <c r="Y29" s="11">
        <f>SUM(K18:K28)-K29</f>
        <v>0</v>
      </c>
      <c r="Z29" s="24">
        <v>3333321</v>
      </c>
      <c r="AA29" s="24">
        <f>SUM(Z18:Z28)-Z29</f>
        <v>0</v>
      </c>
    </row>
    <row r="30" spans="1:26" ht="12" customHeight="1">
      <c r="A30" s="46" t="s">
        <v>52</v>
      </c>
      <c r="B30" s="8" t="s">
        <v>51</v>
      </c>
      <c r="C30" s="9">
        <v>2211</v>
      </c>
      <c r="D30" s="10">
        <v>15.708703374777976</v>
      </c>
      <c r="E30" s="9">
        <v>80.01942</v>
      </c>
      <c r="F30" s="10">
        <v>3.863150442393796</v>
      </c>
      <c r="G30" s="9">
        <v>331</v>
      </c>
      <c r="H30" s="10">
        <v>6.727642276422764</v>
      </c>
      <c r="I30" s="9">
        <v>9.90489</v>
      </c>
      <c r="J30" s="10">
        <v>0.18347825043652238</v>
      </c>
      <c r="K30" s="9">
        <v>2542</v>
      </c>
      <c r="L30" s="10">
        <v>13.382469070808108</v>
      </c>
      <c r="M30" s="9">
        <f>E30+I30</f>
        <v>89.92430999999999</v>
      </c>
      <c r="N30" s="10">
        <v>1.2038460797781967</v>
      </c>
      <c r="Q30" s="11">
        <f t="shared" si="0"/>
        <v>0</v>
      </c>
      <c r="R30" s="11">
        <f t="shared" si="1"/>
        <v>0</v>
      </c>
      <c r="T30" s="24">
        <v>78533</v>
      </c>
      <c r="W30" s="24">
        <v>9851</v>
      </c>
      <c r="Z30" s="24">
        <v>88384</v>
      </c>
    </row>
    <row r="31" spans="1:26" ht="12">
      <c r="A31" s="46"/>
      <c r="B31" s="12" t="s">
        <v>3</v>
      </c>
      <c r="C31" s="13">
        <v>4872</v>
      </c>
      <c r="D31" s="14">
        <v>34.6145648312611</v>
      </c>
      <c r="E31" s="13">
        <v>355.73089</v>
      </c>
      <c r="F31" s="14">
        <v>17.17385536006933</v>
      </c>
      <c r="G31" s="13">
        <v>712</v>
      </c>
      <c r="H31" s="14">
        <v>14.471544715447154</v>
      </c>
      <c r="I31" s="13">
        <v>53.9468</v>
      </c>
      <c r="J31" s="14">
        <v>0.9993108939775188</v>
      </c>
      <c r="K31" s="13">
        <v>5584</v>
      </c>
      <c r="L31" s="14">
        <v>29.39720979205054</v>
      </c>
      <c r="M31" s="13">
        <f aca="true" t="shared" si="4" ref="M31:M39">E31+I31</f>
        <v>409.67769</v>
      </c>
      <c r="N31" s="14">
        <v>5.484488911608967</v>
      </c>
      <c r="Q31" s="11">
        <f t="shared" si="0"/>
        <v>0</v>
      </c>
      <c r="R31" s="11">
        <f t="shared" si="1"/>
        <v>0</v>
      </c>
      <c r="T31" s="24">
        <v>344049</v>
      </c>
      <c r="W31" s="24">
        <v>51396</v>
      </c>
      <c r="Z31" s="24">
        <v>395444</v>
      </c>
    </row>
    <row r="32" spans="1:26" ht="12">
      <c r="A32" s="46"/>
      <c r="B32" s="12" t="s">
        <v>4</v>
      </c>
      <c r="C32" s="13">
        <v>2762</v>
      </c>
      <c r="D32" s="14">
        <v>19.623445825932503</v>
      </c>
      <c r="E32" s="13">
        <v>336.28601</v>
      </c>
      <c r="F32" s="14">
        <v>16.235102032760853</v>
      </c>
      <c r="G32" s="13">
        <v>648</v>
      </c>
      <c r="H32" s="14">
        <v>13.170731707317072</v>
      </c>
      <c r="I32" s="13">
        <v>80.47444</v>
      </c>
      <c r="J32" s="14">
        <v>1.4907090796625602</v>
      </c>
      <c r="K32" s="13">
        <v>3410</v>
      </c>
      <c r="L32" s="14">
        <v>17.952092655962094</v>
      </c>
      <c r="M32" s="13">
        <f t="shared" si="4"/>
        <v>416.76045</v>
      </c>
      <c r="N32" s="14">
        <v>5.579308130794633</v>
      </c>
      <c r="Q32" s="11">
        <f t="shared" si="0"/>
        <v>0</v>
      </c>
      <c r="R32" s="11">
        <f t="shared" si="1"/>
        <v>0</v>
      </c>
      <c r="T32" s="24">
        <v>336568</v>
      </c>
      <c r="W32" s="24">
        <v>77369</v>
      </c>
      <c r="Z32" s="24">
        <v>413937</v>
      </c>
    </row>
    <row r="33" spans="1:26" ht="12">
      <c r="A33" s="46"/>
      <c r="B33" s="12" t="s">
        <v>5</v>
      </c>
      <c r="C33" s="13">
        <v>1582</v>
      </c>
      <c r="D33" s="14">
        <v>11.239786856127886</v>
      </c>
      <c r="E33" s="13">
        <v>272.45829</v>
      </c>
      <c r="F33" s="14">
        <v>13.153648996048174</v>
      </c>
      <c r="G33" s="13">
        <v>511</v>
      </c>
      <c r="H33" s="14">
        <v>10.386178861788618</v>
      </c>
      <c r="I33" s="13">
        <v>89.20386</v>
      </c>
      <c r="J33" s="14">
        <v>1.6524129157400518</v>
      </c>
      <c r="K33" s="13">
        <v>2093</v>
      </c>
      <c r="L33" s="14">
        <v>11.018689128718083</v>
      </c>
      <c r="M33" s="13">
        <f t="shared" si="4"/>
        <v>361.66215</v>
      </c>
      <c r="N33" s="14">
        <v>4.841689210422122</v>
      </c>
      <c r="Q33" s="11">
        <f t="shared" si="0"/>
        <v>0</v>
      </c>
      <c r="R33" s="11">
        <f t="shared" si="1"/>
        <v>0</v>
      </c>
      <c r="T33" s="24">
        <v>282068</v>
      </c>
      <c r="W33" s="24">
        <v>89815</v>
      </c>
      <c r="Z33" s="24">
        <v>371883</v>
      </c>
    </row>
    <row r="34" spans="1:26" ht="12">
      <c r="A34" s="46"/>
      <c r="B34" s="12" t="s">
        <v>6</v>
      </c>
      <c r="C34" s="13">
        <v>1347</v>
      </c>
      <c r="D34" s="14">
        <v>9.570159857904086</v>
      </c>
      <c r="E34" s="13">
        <v>325.06469</v>
      </c>
      <c r="F34" s="14">
        <v>15.693362948395555</v>
      </c>
      <c r="G34" s="13">
        <v>661</v>
      </c>
      <c r="H34" s="14">
        <v>13.434959349593496</v>
      </c>
      <c r="I34" s="13">
        <v>162.36437</v>
      </c>
      <c r="J34" s="14">
        <v>3.0076387058138137</v>
      </c>
      <c r="K34" s="13">
        <v>2008</v>
      </c>
      <c r="L34" s="14">
        <v>10.571202948144249</v>
      </c>
      <c r="M34" s="13">
        <f t="shared" si="4"/>
        <v>487.42906</v>
      </c>
      <c r="N34" s="14">
        <v>6.525371871643735</v>
      </c>
      <c r="Q34" s="11">
        <f>C34+G34-K34</f>
        <v>0</v>
      </c>
      <c r="R34" s="11">
        <f t="shared" si="1"/>
        <v>0</v>
      </c>
      <c r="T34" s="24">
        <v>336826</v>
      </c>
      <c r="W34" s="24">
        <v>153251</v>
      </c>
      <c r="Z34" s="24">
        <v>490077</v>
      </c>
    </row>
    <row r="35" spans="1:26" ht="12">
      <c r="A35" s="46"/>
      <c r="B35" s="12" t="s">
        <v>7</v>
      </c>
      <c r="C35" s="13">
        <v>906</v>
      </c>
      <c r="D35" s="14">
        <v>6.4369449378330375</v>
      </c>
      <c r="E35" s="13">
        <v>343.81368</v>
      </c>
      <c r="F35" s="14">
        <v>16.598520334101885</v>
      </c>
      <c r="G35" s="13">
        <v>708</v>
      </c>
      <c r="H35" s="14">
        <v>14.390243902439025</v>
      </c>
      <c r="I35" s="13">
        <v>274.06504</v>
      </c>
      <c r="J35" s="14">
        <v>5.076782684614925</v>
      </c>
      <c r="K35" s="13">
        <v>1614</v>
      </c>
      <c r="L35" s="14">
        <v>8.496972887602</v>
      </c>
      <c r="M35" s="13">
        <f t="shared" si="4"/>
        <v>617.8787199999999</v>
      </c>
      <c r="N35" s="14">
        <v>8.27174403507094</v>
      </c>
      <c r="Q35" s="11">
        <f t="shared" si="0"/>
        <v>0</v>
      </c>
      <c r="R35" s="11">
        <f t="shared" si="1"/>
        <v>0</v>
      </c>
      <c r="T35" s="24">
        <v>360086</v>
      </c>
      <c r="W35" s="24">
        <v>272217</v>
      </c>
      <c r="Z35" s="24">
        <v>632303</v>
      </c>
    </row>
    <row r="36" spans="1:26" ht="12">
      <c r="A36" s="46"/>
      <c r="B36" s="12" t="s">
        <v>8</v>
      </c>
      <c r="C36" s="13">
        <v>296</v>
      </c>
      <c r="D36" s="14">
        <v>2.1030195381882772</v>
      </c>
      <c r="E36" s="13">
        <v>195.58837</v>
      </c>
      <c r="F36" s="14">
        <v>9.442549047376017</v>
      </c>
      <c r="G36" s="13">
        <v>594</v>
      </c>
      <c r="H36" s="14">
        <v>12.073170731707316</v>
      </c>
      <c r="I36" s="13">
        <v>416.09588</v>
      </c>
      <c r="J36" s="14">
        <v>7.7077629409559485</v>
      </c>
      <c r="K36" s="13">
        <v>890</v>
      </c>
      <c r="L36" s="14">
        <v>4.685443537773098</v>
      </c>
      <c r="M36" s="13">
        <f t="shared" si="4"/>
        <v>611.68425</v>
      </c>
      <c r="N36" s="14">
        <v>8.188816643959418</v>
      </c>
      <c r="Q36" s="11">
        <f t="shared" si="0"/>
        <v>0</v>
      </c>
      <c r="R36" s="11">
        <f t="shared" si="1"/>
        <v>0</v>
      </c>
      <c r="T36" s="24">
        <v>223052</v>
      </c>
      <c r="W36" s="24">
        <v>427237</v>
      </c>
      <c r="Z36" s="24">
        <v>650289</v>
      </c>
    </row>
    <row r="37" spans="1:26" ht="12">
      <c r="A37" s="46"/>
      <c r="B37" s="12" t="s">
        <v>9</v>
      </c>
      <c r="C37" s="13">
        <v>78</v>
      </c>
      <c r="D37" s="14">
        <v>0.5541740674955595</v>
      </c>
      <c r="E37" s="13">
        <v>102.79695</v>
      </c>
      <c r="F37" s="14">
        <v>4.962796317059445</v>
      </c>
      <c r="G37" s="13">
        <v>347</v>
      </c>
      <c r="H37" s="14">
        <v>7.0528455284552845</v>
      </c>
      <c r="I37" s="13">
        <v>478.08566</v>
      </c>
      <c r="J37" s="14">
        <v>8.856062051733042</v>
      </c>
      <c r="K37" s="13">
        <v>425</v>
      </c>
      <c r="L37" s="14">
        <v>2.237430902869176</v>
      </c>
      <c r="M37" s="13">
        <f t="shared" si="4"/>
        <v>580.88261</v>
      </c>
      <c r="N37" s="14">
        <v>7.776465038873549</v>
      </c>
      <c r="Q37" s="11">
        <f t="shared" si="0"/>
        <v>0</v>
      </c>
      <c r="R37" s="11">
        <f t="shared" si="1"/>
        <v>0</v>
      </c>
      <c r="T37" s="24">
        <v>106139</v>
      </c>
      <c r="W37" s="24">
        <v>486416</v>
      </c>
      <c r="Z37" s="24">
        <v>592554</v>
      </c>
    </row>
    <row r="38" spans="1:26" ht="12">
      <c r="A38" s="46"/>
      <c r="B38" s="12" t="s">
        <v>10</v>
      </c>
      <c r="C38" s="13">
        <v>21</v>
      </c>
      <c r="D38" s="14">
        <v>0.1492007104795737</v>
      </c>
      <c r="E38" s="13">
        <v>59.59308</v>
      </c>
      <c r="F38" s="14">
        <v>2.8770145217949454</v>
      </c>
      <c r="G38" s="13">
        <v>236</v>
      </c>
      <c r="H38" s="14">
        <v>4.796747967479675</v>
      </c>
      <c r="I38" s="13">
        <v>742.42011</v>
      </c>
      <c r="J38" s="14">
        <v>13.752595220309413</v>
      </c>
      <c r="K38" s="13">
        <v>257</v>
      </c>
      <c r="L38" s="14">
        <v>1.352987628323243</v>
      </c>
      <c r="M38" s="13">
        <f t="shared" si="4"/>
        <v>802.01319</v>
      </c>
      <c r="N38" s="14">
        <v>10.736812267026636</v>
      </c>
      <c r="Q38" s="11">
        <f t="shared" si="0"/>
        <v>0</v>
      </c>
      <c r="R38" s="11">
        <f t="shared" si="1"/>
        <v>0</v>
      </c>
      <c r="T38" s="24">
        <v>69640</v>
      </c>
      <c r="W38" s="24">
        <v>735908</v>
      </c>
      <c r="Z38" s="24">
        <v>805548</v>
      </c>
    </row>
    <row r="39" spans="1:26" ht="12">
      <c r="A39" s="46"/>
      <c r="B39" s="12" t="s">
        <v>11</v>
      </c>
      <c r="C39" s="13">
        <v>0</v>
      </c>
      <c r="D39" s="14">
        <v>0</v>
      </c>
      <c r="E39" s="13">
        <v>0</v>
      </c>
      <c r="F39" s="14">
        <v>0</v>
      </c>
      <c r="G39" s="13">
        <v>91</v>
      </c>
      <c r="H39" s="14">
        <v>1.8495934959349594</v>
      </c>
      <c r="I39" s="13">
        <v>636.55666</v>
      </c>
      <c r="J39" s="14">
        <v>11.79157994490764</v>
      </c>
      <c r="K39" s="13">
        <v>91</v>
      </c>
      <c r="L39" s="14">
        <v>0.47907344037904714</v>
      </c>
      <c r="M39" s="13">
        <f t="shared" si="4"/>
        <v>636.55666</v>
      </c>
      <c r="N39" s="14">
        <v>8.521791712360121</v>
      </c>
      <c r="Q39" s="11">
        <f t="shared" si="0"/>
        <v>0</v>
      </c>
      <c r="R39" s="11">
        <f t="shared" si="1"/>
        <v>0</v>
      </c>
      <c r="T39" s="24">
        <v>7503</v>
      </c>
      <c r="W39" s="24">
        <v>690753</v>
      </c>
      <c r="Z39" s="24">
        <v>698256</v>
      </c>
    </row>
    <row r="40" spans="1:26" ht="12">
      <c r="A40" s="46"/>
      <c r="B40" s="15" t="s">
        <v>12</v>
      </c>
      <c r="C40" s="16">
        <v>0</v>
      </c>
      <c r="D40" s="17">
        <v>0</v>
      </c>
      <c r="E40" s="16">
        <v>0</v>
      </c>
      <c r="F40" s="17">
        <v>0</v>
      </c>
      <c r="G40" s="16">
        <v>81</v>
      </c>
      <c r="H40" s="17">
        <v>1.646341463414634</v>
      </c>
      <c r="I40" s="16">
        <v>2455.28236</v>
      </c>
      <c r="J40" s="17">
        <v>45.48166731184856</v>
      </c>
      <c r="K40" s="16">
        <v>81</v>
      </c>
      <c r="L40" s="17">
        <v>0.42642800737036063</v>
      </c>
      <c r="M40" s="16">
        <f>E40+I40</f>
        <v>2455.28236</v>
      </c>
      <c r="N40" s="17">
        <v>32.869666098461686</v>
      </c>
      <c r="Q40" s="11">
        <f t="shared" si="0"/>
        <v>0</v>
      </c>
      <c r="R40" s="11">
        <f t="shared" si="1"/>
        <v>0</v>
      </c>
      <c r="T40" s="24">
        <v>29008</v>
      </c>
      <c r="W40" s="24">
        <v>2438233</v>
      </c>
      <c r="Z40" s="24">
        <v>2467241</v>
      </c>
    </row>
    <row r="41" spans="1:27" ht="12">
      <c r="A41" s="46"/>
      <c r="B41" s="5" t="s">
        <v>13</v>
      </c>
      <c r="C41" s="19">
        <f>SUM(C30:C40)</f>
        <v>14075</v>
      </c>
      <c r="D41" s="18">
        <v>100</v>
      </c>
      <c r="E41" s="19">
        <f>SUM(E30:E40)</f>
        <v>2071.3513799999996</v>
      </c>
      <c r="F41" s="18">
        <v>100</v>
      </c>
      <c r="G41" s="19">
        <f>SUM(G30:G40)</f>
        <v>4920</v>
      </c>
      <c r="H41" s="18">
        <v>100</v>
      </c>
      <c r="I41" s="19">
        <f>SUM(I30:I40)</f>
        <v>5398.400070000001</v>
      </c>
      <c r="J41" s="18">
        <v>100</v>
      </c>
      <c r="K41" s="19">
        <f>SUM(K30:K40)</f>
        <v>18995</v>
      </c>
      <c r="L41" s="18">
        <v>100</v>
      </c>
      <c r="M41" s="19">
        <f>SUM(M30:M40)</f>
        <v>7469.751450000001</v>
      </c>
      <c r="N41" s="18">
        <v>100</v>
      </c>
      <c r="Q41" s="11">
        <f t="shared" si="0"/>
        <v>0</v>
      </c>
      <c r="R41" s="11">
        <f t="shared" si="1"/>
        <v>0</v>
      </c>
      <c r="S41" s="11">
        <f>SUM(C30:C40)-C41</f>
        <v>0</v>
      </c>
      <c r="T41" s="24">
        <v>2173470</v>
      </c>
      <c r="U41" s="24">
        <f>SUM(T30:T40)-T41</f>
        <v>2</v>
      </c>
      <c r="V41" s="11">
        <f>SUM(G30:G40)-G41</f>
        <v>0</v>
      </c>
      <c r="W41" s="24">
        <v>5432446</v>
      </c>
      <c r="X41" s="24">
        <f>SUM(G30:G40)-G41</f>
        <v>0</v>
      </c>
      <c r="Y41" s="11">
        <f>SUM(K30:K40)-K41</f>
        <v>0</v>
      </c>
      <c r="Z41" s="24">
        <v>7605916</v>
      </c>
      <c r="AA41" s="24">
        <f>SUM(W30:W40)-W41</f>
        <v>0</v>
      </c>
    </row>
    <row r="42" spans="1:26" ht="12" customHeight="1">
      <c r="A42" s="46" t="s">
        <v>53</v>
      </c>
      <c r="B42" s="8" t="s">
        <v>51</v>
      </c>
      <c r="C42" s="9">
        <v>4725</v>
      </c>
      <c r="D42" s="10">
        <v>14.161970986692243</v>
      </c>
      <c r="E42" s="9">
        <v>167.63995</v>
      </c>
      <c r="F42" s="10">
        <v>3.321017164626073</v>
      </c>
      <c r="G42" s="9">
        <v>414</v>
      </c>
      <c r="H42" s="10">
        <v>8.550185873605948</v>
      </c>
      <c r="I42" s="9">
        <v>11.66291</v>
      </c>
      <c r="J42" s="10">
        <v>0.3467845248773164</v>
      </c>
      <c r="K42" s="9">
        <v>5139</v>
      </c>
      <c r="L42" s="10">
        <v>13.450766895252055</v>
      </c>
      <c r="M42" s="9">
        <f>E42+I42</f>
        <v>179.30286</v>
      </c>
      <c r="N42" s="10">
        <v>2.131764453910009</v>
      </c>
      <c r="Q42" s="11">
        <f t="shared" si="0"/>
        <v>0</v>
      </c>
      <c r="R42" s="11">
        <f t="shared" si="1"/>
        <v>0</v>
      </c>
      <c r="T42" s="24">
        <v>161179</v>
      </c>
      <c r="W42" s="24">
        <v>10700</v>
      </c>
      <c r="Z42" s="24">
        <v>171879</v>
      </c>
    </row>
    <row r="43" spans="1:26" ht="12">
      <c r="A43" s="46"/>
      <c r="B43" s="12" t="s">
        <v>3</v>
      </c>
      <c r="C43" s="13">
        <v>11850</v>
      </c>
      <c r="D43" s="14">
        <v>35.517324061863086</v>
      </c>
      <c r="E43" s="13">
        <v>866.12193</v>
      </c>
      <c r="F43" s="14">
        <v>17.15823582737326</v>
      </c>
      <c r="G43" s="13">
        <v>783</v>
      </c>
      <c r="H43" s="14">
        <v>16.171003717472118</v>
      </c>
      <c r="I43" s="13">
        <v>59.72839</v>
      </c>
      <c r="J43" s="14">
        <v>1.775961689478617</v>
      </c>
      <c r="K43" s="13">
        <v>12633</v>
      </c>
      <c r="L43" s="14">
        <v>33.0654870962676</v>
      </c>
      <c r="M43" s="13">
        <f aca="true" t="shared" si="5" ref="M43:M51">E43+I43</f>
        <v>925.85032</v>
      </c>
      <c r="N43" s="14">
        <v>11.00760356983267</v>
      </c>
      <c r="Q43" s="11">
        <f t="shared" si="0"/>
        <v>0</v>
      </c>
      <c r="R43" s="11">
        <f t="shared" si="1"/>
        <v>0</v>
      </c>
      <c r="T43" s="24">
        <v>816290</v>
      </c>
      <c r="W43" s="24">
        <v>53751</v>
      </c>
      <c r="Z43" s="24">
        <v>870041</v>
      </c>
    </row>
    <row r="44" spans="1:26" ht="12">
      <c r="A44" s="46"/>
      <c r="B44" s="12" t="s">
        <v>4</v>
      </c>
      <c r="C44" s="13">
        <v>6528</v>
      </c>
      <c r="D44" s="14">
        <v>19.565999280661792</v>
      </c>
      <c r="E44" s="13">
        <v>795.80534</v>
      </c>
      <c r="F44" s="14">
        <v>15.765234920680234</v>
      </c>
      <c r="G44" s="13">
        <v>688</v>
      </c>
      <c r="H44" s="14">
        <v>14.209004543577034</v>
      </c>
      <c r="I44" s="13">
        <v>85.58183</v>
      </c>
      <c r="J44" s="14">
        <v>2.544686896724854</v>
      </c>
      <c r="K44" s="13">
        <v>7216</v>
      </c>
      <c r="L44" s="14">
        <v>18.887085798042193</v>
      </c>
      <c r="M44" s="13">
        <f t="shared" si="5"/>
        <v>881.38717</v>
      </c>
      <c r="N44" s="14">
        <v>10.478973057866106</v>
      </c>
      <c r="Q44" s="11">
        <f t="shared" si="0"/>
        <v>0</v>
      </c>
      <c r="R44" s="11">
        <f t="shared" si="1"/>
        <v>0</v>
      </c>
      <c r="T44" s="24">
        <v>779705</v>
      </c>
      <c r="W44" s="24">
        <v>78721</v>
      </c>
      <c r="Z44" s="24">
        <v>858426</v>
      </c>
    </row>
    <row r="45" spans="1:26" ht="12">
      <c r="A45" s="46"/>
      <c r="B45" s="12" t="s">
        <v>5</v>
      </c>
      <c r="C45" s="13">
        <v>3843</v>
      </c>
      <c r="D45" s="14">
        <v>11.518403069176358</v>
      </c>
      <c r="E45" s="13">
        <v>663.11854</v>
      </c>
      <c r="F45" s="14">
        <v>13.136654201589666</v>
      </c>
      <c r="G45" s="13">
        <v>490</v>
      </c>
      <c r="H45" s="14">
        <v>10.119785212722016</v>
      </c>
      <c r="I45" s="13">
        <v>85.24755</v>
      </c>
      <c r="J45" s="14">
        <v>2.5347474278465043</v>
      </c>
      <c r="K45" s="13">
        <v>4333</v>
      </c>
      <c r="L45" s="14">
        <v>11.341150604617075</v>
      </c>
      <c r="M45" s="13">
        <f t="shared" si="5"/>
        <v>748.3660900000001</v>
      </c>
      <c r="N45" s="14">
        <v>8.897461140182699</v>
      </c>
      <c r="Q45" s="11">
        <f t="shared" si="0"/>
        <v>0</v>
      </c>
      <c r="R45" s="11">
        <f t="shared" si="1"/>
        <v>0</v>
      </c>
      <c r="T45" s="24">
        <v>679205</v>
      </c>
      <c r="W45" s="24">
        <v>80846</v>
      </c>
      <c r="Z45" s="24">
        <v>760051</v>
      </c>
    </row>
    <row r="46" spans="1:26" ht="12">
      <c r="A46" s="46"/>
      <c r="B46" s="12" t="s">
        <v>6</v>
      </c>
      <c r="C46" s="13">
        <v>3313</v>
      </c>
      <c r="D46" s="14">
        <v>9.929864524637333</v>
      </c>
      <c r="E46" s="13">
        <v>801.9247</v>
      </c>
      <c r="F46" s="14">
        <v>15.886461988551144</v>
      </c>
      <c r="G46" s="13">
        <v>675</v>
      </c>
      <c r="H46" s="14">
        <v>13.940520446096654</v>
      </c>
      <c r="I46" s="13">
        <v>165.00022</v>
      </c>
      <c r="J46" s="14">
        <v>4.906110301575908</v>
      </c>
      <c r="K46" s="13">
        <v>3988</v>
      </c>
      <c r="L46" s="14">
        <v>10.438151075747264</v>
      </c>
      <c r="M46" s="13">
        <f t="shared" si="5"/>
        <v>966.92492</v>
      </c>
      <c r="N46" s="14">
        <v>11.495946991898396</v>
      </c>
      <c r="Q46" s="11">
        <f t="shared" si="0"/>
        <v>0</v>
      </c>
      <c r="R46" s="11">
        <f t="shared" si="1"/>
        <v>0</v>
      </c>
      <c r="T46" s="24">
        <v>823969</v>
      </c>
      <c r="W46" s="24">
        <v>163544</v>
      </c>
      <c r="Z46" s="24">
        <v>987513</v>
      </c>
    </row>
    <row r="47" spans="1:26" ht="12">
      <c r="A47" s="46"/>
      <c r="B47" s="12" t="s">
        <v>7</v>
      </c>
      <c r="C47" s="13">
        <v>2082</v>
      </c>
      <c r="D47" s="14">
        <v>6.240258961755186</v>
      </c>
      <c r="E47" s="13">
        <v>778.07376</v>
      </c>
      <c r="F47" s="14">
        <v>15.413964942754683</v>
      </c>
      <c r="G47" s="13">
        <v>702</v>
      </c>
      <c r="H47" s="14">
        <v>14.49814126394052</v>
      </c>
      <c r="I47" s="13">
        <v>269.6024</v>
      </c>
      <c r="J47" s="14">
        <v>8.016347565897723</v>
      </c>
      <c r="K47" s="13">
        <v>2784</v>
      </c>
      <c r="L47" s="14">
        <v>7.286813589488562</v>
      </c>
      <c r="M47" s="13">
        <f t="shared" si="5"/>
        <v>1047.67616</v>
      </c>
      <c r="N47" s="14">
        <v>12.456013234239183</v>
      </c>
      <c r="Q47" s="11">
        <f t="shared" si="0"/>
        <v>0</v>
      </c>
      <c r="R47" s="11">
        <f t="shared" si="1"/>
        <v>0</v>
      </c>
      <c r="T47" s="24">
        <v>819936</v>
      </c>
      <c r="W47" s="24">
        <v>264715</v>
      </c>
      <c r="Z47" s="24">
        <v>1084651</v>
      </c>
    </row>
    <row r="48" spans="1:26" ht="12">
      <c r="A48" s="46"/>
      <c r="B48" s="12" t="s">
        <v>8</v>
      </c>
      <c r="C48" s="13">
        <v>792</v>
      </c>
      <c r="D48" s="14">
        <v>2.373816089197938</v>
      </c>
      <c r="E48" s="13">
        <v>524.61106</v>
      </c>
      <c r="F48" s="14">
        <v>10.392763389709188</v>
      </c>
      <c r="G48" s="13">
        <v>551</v>
      </c>
      <c r="H48" s="14">
        <v>11.37959520859149</v>
      </c>
      <c r="I48" s="13">
        <v>384.32551</v>
      </c>
      <c r="J48" s="14">
        <v>11.42752018009076</v>
      </c>
      <c r="K48" s="13">
        <v>1343</v>
      </c>
      <c r="L48" s="14">
        <v>3.51515468774538</v>
      </c>
      <c r="M48" s="13">
        <f t="shared" si="5"/>
        <v>908.93657</v>
      </c>
      <c r="N48" s="14">
        <v>10.806512906625622</v>
      </c>
      <c r="Q48" s="11">
        <f t="shared" si="0"/>
        <v>0</v>
      </c>
      <c r="R48" s="11">
        <f t="shared" si="1"/>
        <v>0</v>
      </c>
      <c r="T48" s="24">
        <v>570508</v>
      </c>
      <c r="W48" s="24">
        <v>388215</v>
      </c>
      <c r="Z48" s="24">
        <v>958723</v>
      </c>
    </row>
    <row r="49" spans="1:26" ht="12">
      <c r="A49" s="46"/>
      <c r="B49" s="12" t="s">
        <v>9</v>
      </c>
      <c r="C49" s="13">
        <v>180</v>
      </c>
      <c r="D49" s="14">
        <v>0.539503656635895</v>
      </c>
      <c r="E49" s="13">
        <v>239.50961</v>
      </c>
      <c r="F49" s="14">
        <v>4.744785034252853</v>
      </c>
      <c r="G49" s="13">
        <v>292</v>
      </c>
      <c r="H49" s="14">
        <v>6.030565881866997</v>
      </c>
      <c r="I49" s="13">
        <v>402.41646</v>
      </c>
      <c r="J49" s="14">
        <v>11.965435803235351</v>
      </c>
      <c r="K49" s="13">
        <v>472</v>
      </c>
      <c r="L49" s="14">
        <v>1.2354080510914516</v>
      </c>
      <c r="M49" s="13">
        <f t="shared" si="5"/>
        <v>641.92607</v>
      </c>
      <c r="N49" s="14">
        <v>7.631976300122309</v>
      </c>
      <c r="Q49" s="11">
        <f t="shared" si="0"/>
        <v>0</v>
      </c>
      <c r="R49" s="11">
        <f t="shared" si="1"/>
        <v>0</v>
      </c>
      <c r="T49" s="24">
        <v>264677</v>
      </c>
      <c r="W49" s="24">
        <v>419441</v>
      </c>
      <c r="Z49" s="24">
        <v>684118</v>
      </c>
    </row>
    <row r="50" spans="1:26" ht="12">
      <c r="A50" s="46"/>
      <c r="B50" s="12" t="s">
        <v>10</v>
      </c>
      <c r="C50" s="13">
        <v>40</v>
      </c>
      <c r="D50" s="14">
        <v>0.11988970147464333</v>
      </c>
      <c r="E50" s="13">
        <v>120.23011</v>
      </c>
      <c r="F50" s="14">
        <v>2.3818085069512422</v>
      </c>
      <c r="G50" s="13">
        <v>159</v>
      </c>
      <c r="H50" s="14">
        <v>3.2837670384138784</v>
      </c>
      <c r="I50" s="13">
        <v>467.98865</v>
      </c>
      <c r="J50" s="14">
        <v>13.915156820915769</v>
      </c>
      <c r="K50" s="13">
        <v>199</v>
      </c>
      <c r="L50" s="14">
        <v>0.520860597811862</v>
      </c>
      <c r="M50" s="13">
        <f t="shared" si="5"/>
        <v>588.21876</v>
      </c>
      <c r="N50" s="14">
        <v>6.993440281382142</v>
      </c>
      <c r="Q50" s="11">
        <f t="shared" si="0"/>
        <v>0</v>
      </c>
      <c r="R50" s="11">
        <f t="shared" si="1"/>
        <v>0</v>
      </c>
      <c r="T50" s="24">
        <v>138277</v>
      </c>
      <c r="W50" s="24">
        <v>492384</v>
      </c>
      <c r="Z50" s="24">
        <v>630660</v>
      </c>
    </row>
    <row r="51" spans="1:26" ht="12">
      <c r="A51" s="46"/>
      <c r="B51" s="12" t="s">
        <v>11</v>
      </c>
      <c r="C51" s="13">
        <v>9</v>
      </c>
      <c r="D51" s="14">
        <v>0.026975182831794748</v>
      </c>
      <c r="E51" s="13">
        <v>68.47387</v>
      </c>
      <c r="F51" s="14">
        <v>1.3564958567356669</v>
      </c>
      <c r="G51" s="13">
        <v>45</v>
      </c>
      <c r="H51" s="14">
        <v>0.929368029739777</v>
      </c>
      <c r="I51" s="13">
        <v>302.65144</v>
      </c>
      <c r="J51" s="14">
        <v>8.999026471423996</v>
      </c>
      <c r="K51" s="13">
        <v>54</v>
      </c>
      <c r="L51" s="14">
        <v>0.14133905669266608</v>
      </c>
      <c r="M51" s="13">
        <f t="shared" si="5"/>
        <v>371.12531</v>
      </c>
      <c r="N51" s="14">
        <v>4.412376600152016</v>
      </c>
      <c r="Q51" s="11">
        <f t="shared" si="0"/>
        <v>0</v>
      </c>
      <c r="R51" s="11">
        <f t="shared" si="1"/>
        <v>0</v>
      </c>
      <c r="T51" s="24">
        <v>69453</v>
      </c>
      <c r="W51" s="24">
        <v>278578</v>
      </c>
      <c r="Z51" s="24">
        <v>348030</v>
      </c>
    </row>
    <row r="52" spans="1:26" ht="12">
      <c r="A52" s="46"/>
      <c r="B52" s="15" t="s">
        <v>12</v>
      </c>
      <c r="C52" s="16">
        <v>2</v>
      </c>
      <c r="D52" s="17">
        <v>0.005994485073732166</v>
      </c>
      <c r="E52" s="16">
        <v>22.34068</v>
      </c>
      <c r="F52" s="17">
        <v>0.4425781667759888</v>
      </c>
      <c r="G52" s="16">
        <v>43</v>
      </c>
      <c r="H52" s="17">
        <v>0.8880627839735646</v>
      </c>
      <c r="I52" s="16">
        <v>1128.95221</v>
      </c>
      <c r="J52" s="17">
        <v>33.568222317933206</v>
      </c>
      <c r="K52" s="16">
        <v>45</v>
      </c>
      <c r="L52" s="17">
        <v>0.1177825472438884</v>
      </c>
      <c r="M52" s="16">
        <f>E52+I52</f>
        <v>1151.29289</v>
      </c>
      <c r="N52" s="17">
        <v>13.687931463788845</v>
      </c>
      <c r="Q52" s="11">
        <f t="shared" si="0"/>
        <v>0</v>
      </c>
      <c r="R52" s="11">
        <f t="shared" si="1"/>
        <v>0</v>
      </c>
      <c r="T52" s="24">
        <v>36140</v>
      </c>
      <c r="W52" s="24">
        <v>1132676</v>
      </c>
      <c r="Z52" s="24">
        <v>1168816</v>
      </c>
    </row>
    <row r="53" spans="1:27" ht="12">
      <c r="A53" s="46"/>
      <c r="B53" s="5" t="s">
        <v>13</v>
      </c>
      <c r="C53" s="19">
        <f>SUM(C42:C52)</f>
        <v>33364</v>
      </c>
      <c r="D53" s="18">
        <v>100</v>
      </c>
      <c r="E53" s="19">
        <f>SUM(E42:E52)</f>
        <v>5047.849550000001</v>
      </c>
      <c r="F53" s="18">
        <v>100</v>
      </c>
      <c r="G53" s="19">
        <f>SUM(G42:G52)</f>
        <v>4842</v>
      </c>
      <c r="H53" s="18">
        <v>100</v>
      </c>
      <c r="I53" s="19">
        <f>SUM(I42:I52)</f>
        <v>3363.15757</v>
      </c>
      <c r="J53" s="18">
        <v>100</v>
      </c>
      <c r="K53" s="19">
        <f>SUM(K42:K52)</f>
        <v>38206</v>
      </c>
      <c r="L53" s="18">
        <v>100</v>
      </c>
      <c r="M53" s="19">
        <f>SUM(M42:M52)</f>
        <v>8411.00712</v>
      </c>
      <c r="N53" s="18">
        <v>100</v>
      </c>
      <c r="Q53" s="11">
        <f t="shared" si="0"/>
        <v>0</v>
      </c>
      <c r="R53" s="11">
        <f t="shared" si="1"/>
        <v>0</v>
      </c>
      <c r="S53" s="11">
        <f>SUM(C42:C52)-C53</f>
        <v>0</v>
      </c>
      <c r="T53" s="24">
        <v>5159338</v>
      </c>
      <c r="U53" s="24">
        <f>SUM(T42:T52)-T53</f>
        <v>1</v>
      </c>
      <c r="V53" s="11">
        <f>SUM(G42:G52)-G53</f>
        <v>0</v>
      </c>
      <c r="W53" s="24">
        <v>3363571</v>
      </c>
      <c r="X53" s="24">
        <f>SUM(W42:W52)-W53</f>
        <v>0</v>
      </c>
      <c r="Y53" s="11">
        <f>SUM(K42:K52)-K53</f>
        <v>0</v>
      </c>
      <c r="Z53" s="24">
        <v>8522908</v>
      </c>
      <c r="AA53" s="24">
        <f>SUM(Z42:Z52)-Z53</f>
        <v>0</v>
      </c>
    </row>
    <row r="54" spans="1:26" ht="12" customHeight="1">
      <c r="A54" s="46" t="s">
        <v>54</v>
      </c>
      <c r="B54" s="8" t="s">
        <v>51</v>
      </c>
      <c r="C54" s="9">
        <v>4541</v>
      </c>
      <c r="D54" s="10">
        <v>17.654834570973136</v>
      </c>
      <c r="E54" s="9">
        <v>164.10113</v>
      </c>
      <c r="F54" s="10">
        <v>4.82237035714467</v>
      </c>
      <c r="G54" s="9">
        <v>230</v>
      </c>
      <c r="H54" s="10">
        <v>8.788689338937715</v>
      </c>
      <c r="I54" s="9">
        <v>6.81897</v>
      </c>
      <c r="J54" s="10">
        <v>0.4102028429197309</v>
      </c>
      <c r="K54" s="9">
        <v>4771</v>
      </c>
      <c r="L54" s="10">
        <v>16.836050532853413</v>
      </c>
      <c r="M54" s="9">
        <f>E54+I54</f>
        <v>170.92010000000002</v>
      </c>
      <c r="N54" s="10">
        <v>3.3743629995288216</v>
      </c>
      <c r="Q54" s="11">
        <f t="shared" si="0"/>
        <v>0</v>
      </c>
      <c r="R54" s="11">
        <f t="shared" si="1"/>
        <v>0</v>
      </c>
      <c r="T54" s="24">
        <v>157592</v>
      </c>
      <c r="W54" s="24">
        <v>6697</v>
      </c>
      <c r="Z54" s="24">
        <v>164288</v>
      </c>
    </row>
    <row r="55" spans="1:26" ht="12">
      <c r="A55" s="46"/>
      <c r="B55" s="12" t="s">
        <v>3</v>
      </c>
      <c r="C55" s="13">
        <v>9553</v>
      </c>
      <c r="D55" s="14">
        <v>37.14085766494304</v>
      </c>
      <c r="E55" s="13">
        <v>693.63595</v>
      </c>
      <c r="F55" s="14">
        <v>20.38358568237697</v>
      </c>
      <c r="G55" s="13">
        <v>422</v>
      </c>
      <c r="H55" s="14">
        <v>16.125334352311807</v>
      </c>
      <c r="I55" s="13">
        <v>31.92549</v>
      </c>
      <c r="J55" s="14">
        <v>1.9205139133337499</v>
      </c>
      <c r="K55" s="13">
        <v>9975</v>
      </c>
      <c r="L55" s="14">
        <v>35.20008469193309</v>
      </c>
      <c r="M55" s="13">
        <f aca="true" t="shared" si="6" ref="M55:M63">E55+I55</f>
        <v>725.56144</v>
      </c>
      <c r="N55" s="14">
        <v>14.32428179611907</v>
      </c>
      <c r="Q55" s="11">
        <f t="shared" si="0"/>
        <v>0</v>
      </c>
      <c r="R55" s="11">
        <f t="shared" si="1"/>
        <v>0</v>
      </c>
      <c r="T55" s="24">
        <v>648248</v>
      </c>
      <c r="W55" s="24">
        <v>32401</v>
      </c>
      <c r="Z55" s="24">
        <v>680648</v>
      </c>
    </row>
    <row r="56" spans="1:26" ht="12">
      <c r="A56" s="46"/>
      <c r="B56" s="12" t="s">
        <v>4</v>
      </c>
      <c r="C56" s="13">
        <v>4933</v>
      </c>
      <c r="D56" s="14">
        <v>19.178881069942847</v>
      </c>
      <c r="E56" s="13">
        <v>599.42551</v>
      </c>
      <c r="F56" s="14">
        <v>17.61506341083895</v>
      </c>
      <c r="G56" s="13">
        <v>389</v>
      </c>
      <c r="H56" s="14">
        <v>14.864348490638136</v>
      </c>
      <c r="I56" s="13">
        <v>48.01808</v>
      </c>
      <c r="J56" s="14">
        <v>2.8885818426458942</v>
      </c>
      <c r="K56" s="13">
        <v>5322</v>
      </c>
      <c r="L56" s="14">
        <v>18.78043616345543</v>
      </c>
      <c r="M56" s="13">
        <f t="shared" si="6"/>
        <v>647.4435900000001</v>
      </c>
      <c r="N56" s="14">
        <v>12.782052516808195</v>
      </c>
      <c r="Q56" s="11">
        <f t="shared" si="0"/>
        <v>0</v>
      </c>
      <c r="R56" s="11">
        <f t="shared" si="1"/>
        <v>0</v>
      </c>
      <c r="T56" s="24">
        <v>592138</v>
      </c>
      <c r="W56" s="24">
        <v>45588</v>
      </c>
      <c r="Z56" s="24">
        <v>637726</v>
      </c>
    </row>
    <row r="57" spans="1:26" ht="12">
      <c r="A57" s="46"/>
      <c r="B57" s="12" t="s">
        <v>5</v>
      </c>
      <c r="C57" s="13">
        <v>2619</v>
      </c>
      <c r="D57" s="14">
        <v>10.182341277555304</v>
      </c>
      <c r="E57" s="13">
        <v>452.24902</v>
      </c>
      <c r="F57" s="14">
        <v>13.290050276288328</v>
      </c>
      <c r="G57" s="13">
        <v>306</v>
      </c>
      <c r="H57" s="14">
        <v>11.69277799006496</v>
      </c>
      <c r="I57" s="13">
        <v>53.18984</v>
      </c>
      <c r="J57" s="14">
        <v>3.1996949073607337</v>
      </c>
      <c r="K57" s="13">
        <v>2925</v>
      </c>
      <c r="L57" s="14">
        <v>10.321829345754816</v>
      </c>
      <c r="M57" s="13">
        <f t="shared" si="6"/>
        <v>505.43886</v>
      </c>
      <c r="N57" s="14">
        <v>9.978546629144425</v>
      </c>
      <c r="Q57" s="11">
        <f t="shared" si="0"/>
        <v>0</v>
      </c>
      <c r="R57" s="11">
        <f t="shared" si="1"/>
        <v>0</v>
      </c>
      <c r="T57" s="24">
        <v>463804</v>
      </c>
      <c r="W57" s="24">
        <v>49857</v>
      </c>
      <c r="Z57" s="24">
        <v>513661</v>
      </c>
    </row>
    <row r="58" spans="1:26" ht="12">
      <c r="A58" s="46"/>
      <c r="B58" s="12" t="s">
        <v>6</v>
      </c>
      <c r="C58" s="13">
        <v>2146</v>
      </c>
      <c r="D58" s="14">
        <v>8.343377007114809</v>
      </c>
      <c r="E58" s="13">
        <v>518.20636</v>
      </c>
      <c r="F58" s="14">
        <v>15.228310672497132</v>
      </c>
      <c r="G58" s="13">
        <v>372</v>
      </c>
      <c r="H58" s="14">
        <v>14.214749713412305</v>
      </c>
      <c r="I58" s="13">
        <v>91.13163</v>
      </c>
      <c r="J58" s="14">
        <v>5.4821261430845185</v>
      </c>
      <c r="K58" s="13">
        <v>2518</v>
      </c>
      <c r="L58" s="14">
        <v>8.885595313713036</v>
      </c>
      <c r="M58" s="13">
        <f t="shared" si="6"/>
        <v>609.33799</v>
      </c>
      <c r="N58" s="14">
        <v>12.029758744953128</v>
      </c>
      <c r="Q58" s="11">
        <f t="shared" si="0"/>
        <v>0</v>
      </c>
      <c r="R58" s="11">
        <f t="shared" si="1"/>
        <v>0</v>
      </c>
      <c r="T58" s="24">
        <v>538060</v>
      </c>
      <c r="W58" s="24">
        <v>90867</v>
      </c>
      <c r="Z58" s="24">
        <v>628927</v>
      </c>
    </row>
    <row r="59" spans="1:26" ht="12">
      <c r="A59" s="46"/>
      <c r="B59" s="12" t="s">
        <v>7</v>
      </c>
      <c r="C59" s="13">
        <v>1345</v>
      </c>
      <c r="D59" s="14">
        <v>5.229190155903736</v>
      </c>
      <c r="E59" s="13">
        <v>505.81004</v>
      </c>
      <c r="F59" s="14">
        <v>14.864025270527751</v>
      </c>
      <c r="G59" s="13">
        <v>346</v>
      </c>
      <c r="H59" s="14">
        <v>13.221245701184563</v>
      </c>
      <c r="I59" s="13">
        <v>133.77614</v>
      </c>
      <c r="J59" s="14">
        <v>8.047454812505105</v>
      </c>
      <c r="K59" s="13">
        <v>1691</v>
      </c>
      <c r="L59" s="14">
        <v>5.967252452537229</v>
      </c>
      <c r="M59" s="13">
        <f t="shared" si="6"/>
        <v>639.58618</v>
      </c>
      <c r="N59" s="14">
        <v>12.626928844541869</v>
      </c>
      <c r="Q59" s="11">
        <f t="shared" si="0"/>
        <v>0</v>
      </c>
      <c r="R59" s="11">
        <f t="shared" si="1"/>
        <v>0</v>
      </c>
      <c r="T59" s="24">
        <v>534019</v>
      </c>
      <c r="W59" s="24">
        <v>135297</v>
      </c>
      <c r="Z59" s="24">
        <v>669317</v>
      </c>
    </row>
    <row r="60" spans="1:26" ht="12">
      <c r="A60" s="46"/>
      <c r="B60" s="12" t="s">
        <v>8</v>
      </c>
      <c r="C60" s="13">
        <v>501</v>
      </c>
      <c r="D60" s="14">
        <v>1.9478247346526185</v>
      </c>
      <c r="E60" s="13">
        <v>326.35819</v>
      </c>
      <c r="F60" s="14">
        <v>9.59054981076235</v>
      </c>
      <c r="G60" s="13">
        <v>266</v>
      </c>
      <c r="H60" s="14">
        <v>10.164310278945358</v>
      </c>
      <c r="I60" s="13">
        <v>182.00911</v>
      </c>
      <c r="J60" s="14">
        <v>10.948963605836369</v>
      </c>
      <c r="K60" s="13">
        <v>767</v>
      </c>
      <c r="L60" s="14">
        <v>2.706613028442374</v>
      </c>
      <c r="M60" s="13">
        <f t="shared" si="6"/>
        <v>508.3673</v>
      </c>
      <c r="N60" s="14">
        <v>10.036360891962783</v>
      </c>
      <c r="Q60" s="11">
        <f t="shared" si="0"/>
        <v>0</v>
      </c>
      <c r="R60" s="11">
        <f t="shared" si="1"/>
        <v>0</v>
      </c>
      <c r="T60" s="24">
        <v>344668</v>
      </c>
      <c r="W60" s="24">
        <v>206865</v>
      </c>
      <c r="Z60" s="24">
        <v>551532</v>
      </c>
    </row>
    <row r="61" spans="1:26" ht="12">
      <c r="A61" s="46"/>
      <c r="B61" s="12" t="s">
        <v>9</v>
      </c>
      <c r="C61" s="13">
        <v>65</v>
      </c>
      <c r="D61" s="14">
        <v>0.2527117919209984</v>
      </c>
      <c r="E61" s="13">
        <v>82.19234</v>
      </c>
      <c r="F61" s="14">
        <v>2.4153514604095423</v>
      </c>
      <c r="G61" s="13">
        <v>158</v>
      </c>
      <c r="H61" s="14">
        <v>6.03744745892243</v>
      </c>
      <c r="I61" s="13">
        <v>218.02465</v>
      </c>
      <c r="J61" s="14">
        <v>13.115519096957359</v>
      </c>
      <c r="K61" s="13">
        <v>223</v>
      </c>
      <c r="L61" s="14">
        <v>0.7869292116592561</v>
      </c>
      <c r="M61" s="13">
        <f t="shared" si="6"/>
        <v>300.21699</v>
      </c>
      <c r="N61" s="14">
        <v>5.926986368987112</v>
      </c>
      <c r="Q61" s="11">
        <f t="shared" si="0"/>
        <v>0</v>
      </c>
      <c r="R61" s="11">
        <f t="shared" si="1"/>
        <v>0</v>
      </c>
      <c r="T61" s="24">
        <v>106266</v>
      </c>
      <c r="W61" s="24">
        <v>217044</v>
      </c>
      <c r="Z61" s="24">
        <v>323310</v>
      </c>
    </row>
    <row r="62" spans="1:26" ht="12">
      <c r="A62" s="46"/>
      <c r="B62" s="12" t="s">
        <v>10</v>
      </c>
      <c r="C62" s="13">
        <v>15</v>
      </c>
      <c r="D62" s="14">
        <v>0.05831810582792271</v>
      </c>
      <c r="E62" s="13">
        <v>42.01163</v>
      </c>
      <c r="F62" s="14">
        <v>1.2345779652299147</v>
      </c>
      <c r="G62" s="13">
        <v>83</v>
      </c>
      <c r="H62" s="14">
        <v>3.1715705005731754</v>
      </c>
      <c r="I62" s="13">
        <v>252.05519</v>
      </c>
      <c r="J62" s="14">
        <v>15.162664670862744</v>
      </c>
      <c r="K62" s="13">
        <v>98</v>
      </c>
      <c r="L62" s="14">
        <v>0.34582539346460583</v>
      </c>
      <c r="M62" s="13">
        <f t="shared" si="6"/>
        <v>294.06682</v>
      </c>
      <c r="N62" s="14">
        <v>5.805567611984208</v>
      </c>
      <c r="Q62" s="11">
        <f t="shared" si="0"/>
        <v>0</v>
      </c>
      <c r="R62" s="11">
        <f t="shared" si="1"/>
        <v>0</v>
      </c>
      <c r="T62" s="24">
        <v>56740</v>
      </c>
      <c r="W62" s="24">
        <v>266500</v>
      </c>
      <c r="Z62" s="24">
        <v>323241</v>
      </c>
    </row>
    <row r="63" spans="1:26" ht="12">
      <c r="A63" s="46"/>
      <c r="B63" s="12" t="s">
        <v>11</v>
      </c>
      <c r="C63" s="13">
        <v>3</v>
      </c>
      <c r="D63" s="14">
        <v>0.011663621165584542</v>
      </c>
      <c r="E63" s="13">
        <v>18.92412</v>
      </c>
      <c r="F63" s="14">
        <v>0.5561150939243903</v>
      </c>
      <c r="G63" s="13">
        <v>27</v>
      </c>
      <c r="H63" s="14">
        <v>1.0317157050057317</v>
      </c>
      <c r="I63" s="13">
        <v>172.81724</v>
      </c>
      <c r="J63" s="14">
        <v>10.396016283037092</v>
      </c>
      <c r="K63" s="13">
        <v>30</v>
      </c>
      <c r="L63" s="14">
        <v>0.10586491636671606</v>
      </c>
      <c r="M63" s="13">
        <f t="shared" si="6"/>
        <v>191.74136</v>
      </c>
      <c r="N63" s="14">
        <v>3.785423426872179</v>
      </c>
      <c r="Q63" s="11">
        <f t="shared" si="0"/>
        <v>0</v>
      </c>
      <c r="R63" s="11">
        <f t="shared" si="1"/>
        <v>0</v>
      </c>
      <c r="T63" s="24">
        <v>5114</v>
      </c>
      <c r="W63" s="24">
        <v>187159</v>
      </c>
      <c r="Z63" s="24">
        <v>192272</v>
      </c>
    </row>
    <row r="64" spans="1:26" ht="12">
      <c r="A64" s="46"/>
      <c r="B64" s="15" t="s">
        <v>12</v>
      </c>
      <c r="C64" s="16">
        <v>0</v>
      </c>
      <c r="D64" s="17">
        <v>0</v>
      </c>
      <c r="E64" s="16">
        <v>0</v>
      </c>
      <c r="F64" s="17">
        <v>0</v>
      </c>
      <c r="G64" s="16">
        <v>18</v>
      </c>
      <c r="H64" s="17">
        <v>0.6878104700038211</v>
      </c>
      <c r="I64" s="16">
        <v>472.57465</v>
      </c>
      <c r="J64" s="17">
        <v>28.428261881456702</v>
      </c>
      <c r="K64" s="16">
        <v>18</v>
      </c>
      <c r="L64" s="17">
        <v>0.06351894982002965</v>
      </c>
      <c r="M64" s="16">
        <f>E64+I64</f>
        <v>472.57465</v>
      </c>
      <c r="N64" s="17">
        <v>9.32973016909821</v>
      </c>
      <c r="Q64" s="11">
        <f t="shared" si="0"/>
        <v>0</v>
      </c>
      <c r="R64" s="11">
        <f t="shared" si="1"/>
        <v>0</v>
      </c>
      <c r="T64" s="24">
        <v>0</v>
      </c>
      <c r="W64" s="24">
        <v>449119</v>
      </c>
      <c r="Z64" s="24">
        <v>449119</v>
      </c>
    </row>
    <row r="65" spans="1:27" ht="12">
      <c r="A65" s="46"/>
      <c r="B65" s="5" t="s">
        <v>13</v>
      </c>
      <c r="C65" s="19">
        <f>SUM(C54:C64)</f>
        <v>25721</v>
      </c>
      <c r="D65" s="18">
        <v>100</v>
      </c>
      <c r="E65" s="19">
        <f>SUM(E54:E64)</f>
        <v>3402.9142899999997</v>
      </c>
      <c r="F65" s="18">
        <v>100</v>
      </c>
      <c r="G65" s="19">
        <f>SUM(G54:G64)</f>
        <v>2617</v>
      </c>
      <c r="H65" s="18">
        <v>100</v>
      </c>
      <c r="I65" s="19">
        <f>SUM(I54:I64)</f>
        <v>1662.3409900000001</v>
      </c>
      <c r="J65" s="18">
        <v>100</v>
      </c>
      <c r="K65" s="19">
        <f>SUM(K54:K64)</f>
        <v>28338</v>
      </c>
      <c r="L65" s="18">
        <v>100</v>
      </c>
      <c r="M65" s="19">
        <f>SUM(M54:M64)</f>
        <v>5065.255279999999</v>
      </c>
      <c r="N65" s="18">
        <v>100</v>
      </c>
      <c r="Q65" s="11">
        <f t="shared" si="0"/>
        <v>0</v>
      </c>
      <c r="R65" s="11">
        <f t="shared" si="1"/>
        <v>0</v>
      </c>
      <c r="S65" s="11">
        <f>SUM(C54:C64)-C65</f>
        <v>0</v>
      </c>
      <c r="T65" s="24">
        <v>3446648</v>
      </c>
      <c r="U65" s="24">
        <f>SUM(T54:T64)-T65</f>
        <v>1</v>
      </c>
      <c r="V65" s="11">
        <f>SUM(G54:G64)-G65</f>
        <v>0</v>
      </c>
      <c r="W65" s="24">
        <v>1687394</v>
      </c>
      <c r="X65" s="24">
        <f>SUM(W54:W64)-W65</f>
        <v>0</v>
      </c>
      <c r="Y65" s="11">
        <f>SUM(K54:K64)-K65</f>
        <v>0</v>
      </c>
      <c r="Z65" s="24">
        <v>5134042</v>
      </c>
      <c r="AA65" s="24">
        <f>SUM(Z54:Z64)-Z65</f>
        <v>-1</v>
      </c>
    </row>
    <row r="66" spans="1:26" ht="12" customHeight="1">
      <c r="A66" s="46" t="s">
        <v>55</v>
      </c>
      <c r="B66" s="8" t="s">
        <v>51</v>
      </c>
      <c r="C66" s="9">
        <v>6131</v>
      </c>
      <c r="D66" s="10">
        <v>26.572183937936117</v>
      </c>
      <c r="E66" s="9">
        <v>220.01026</v>
      </c>
      <c r="F66" s="10">
        <v>8.602669473883982</v>
      </c>
      <c r="G66" s="9">
        <v>421</v>
      </c>
      <c r="H66" s="10">
        <v>10.112899351429258</v>
      </c>
      <c r="I66" s="9">
        <v>13.83213</v>
      </c>
      <c r="J66" s="10">
        <v>0.8831356921854112</v>
      </c>
      <c r="K66" s="9">
        <v>6552</v>
      </c>
      <c r="L66" s="10">
        <v>24.056395946541343</v>
      </c>
      <c r="M66" s="9">
        <f>E66+I66</f>
        <v>233.84239</v>
      </c>
      <c r="N66" s="10">
        <v>5.670670257013325</v>
      </c>
      <c r="Q66" s="11">
        <f t="shared" si="0"/>
        <v>0</v>
      </c>
      <c r="R66" s="11">
        <f t="shared" si="1"/>
        <v>0</v>
      </c>
      <c r="T66" s="24">
        <v>218123</v>
      </c>
      <c r="W66" s="24">
        <v>14001</v>
      </c>
      <c r="Z66" s="24">
        <v>232124</v>
      </c>
    </row>
    <row r="67" spans="1:26" ht="12">
      <c r="A67" s="46"/>
      <c r="B67" s="12" t="s">
        <v>3</v>
      </c>
      <c r="C67" s="13">
        <v>9153</v>
      </c>
      <c r="D67" s="14">
        <v>39.6697438564556</v>
      </c>
      <c r="E67" s="13">
        <v>658.87545</v>
      </c>
      <c r="F67" s="14">
        <v>25.7628336096988</v>
      </c>
      <c r="G67" s="13">
        <v>894</v>
      </c>
      <c r="H67" s="14">
        <v>21.47489791016094</v>
      </c>
      <c r="I67" s="13">
        <v>68.18112</v>
      </c>
      <c r="J67" s="14">
        <v>4.3531387143684</v>
      </c>
      <c r="K67" s="13">
        <v>10047</v>
      </c>
      <c r="L67" s="14">
        <v>36.888676751358496</v>
      </c>
      <c r="M67" s="13">
        <f aca="true" t="shared" si="7" ref="M67:M75">E67+I67</f>
        <v>727.05657</v>
      </c>
      <c r="N67" s="14">
        <v>17.631097880350634</v>
      </c>
      <c r="Q67" s="11">
        <f>C67+G67-K67</f>
        <v>0</v>
      </c>
      <c r="R67" s="11">
        <f t="shared" si="1"/>
        <v>0</v>
      </c>
      <c r="T67" s="24">
        <v>641351</v>
      </c>
      <c r="W67" s="24">
        <v>70329</v>
      </c>
      <c r="Z67" s="24">
        <v>711680</v>
      </c>
    </row>
    <row r="68" spans="1:26" ht="12">
      <c r="A68" s="46"/>
      <c r="B68" s="12" t="s">
        <v>4</v>
      </c>
      <c r="C68" s="13">
        <v>3778</v>
      </c>
      <c r="D68" s="14">
        <v>16.37411693321198</v>
      </c>
      <c r="E68" s="13">
        <v>457.25258</v>
      </c>
      <c r="F68" s="14">
        <v>17.87913350868588</v>
      </c>
      <c r="G68" s="13">
        <v>709</v>
      </c>
      <c r="H68" s="14">
        <v>17.03098726879654</v>
      </c>
      <c r="I68" s="13">
        <v>86.99058</v>
      </c>
      <c r="J68" s="14">
        <v>5.554060443468242</v>
      </c>
      <c r="K68" s="13">
        <v>4487</v>
      </c>
      <c r="L68" s="14">
        <v>16.474519018945514</v>
      </c>
      <c r="M68" s="13">
        <f t="shared" si="7"/>
        <v>544.24316</v>
      </c>
      <c r="N68" s="14">
        <v>13.197878707940609</v>
      </c>
      <c r="Q68" s="11">
        <f t="shared" si="0"/>
        <v>0</v>
      </c>
      <c r="R68" s="11">
        <f t="shared" si="1"/>
        <v>0</v>
      </c>
      <c r="T68" s="24">
        <v>459942</v>
      </c>
      <c r="W68" s="24">
        <v>87923</v>
      </c>
      <c r="Z68" s="24">
        <v>547865</v>
      </c>
    </row>
    <row r="69" spans="1:26" ht="12">
      <c r="A69" s="46"/>
      <c r="B69" s="12" t="s">
        <v>5</v>
      </c>
      <c r="C69" s="13">
        <v>1676</v>
      </c>
      <c r="D69" s="14">
        <v>7.263901529926755</v>
      </c>
      <c r="E69" s="13">
        <v>288.14658</v>
      </c>
      <c r="F69" s="14">
        <v>11.26688267978988</v>
      </c>
      <c r="G69" s="13">
        <v>528</v>
      </c>
      <c r="H69" s="14">
        <v>12.683161181840019</v>
      </c>
      <c r="I69" s="13">
        <v>91.59909</v>
      </c>
      <c r="J69" s="14">
        <v>5.848298544815858</v>
      </c>
      <c r="K69" s="13">
        <v>2204</v>
      </c>
      <c r="L69" s="14">
        <v>8.092230870906153</v>
      </c>
      <c r="M69" s="13">
        <f t="shared" si="7"/>
        <v>379.74566999999996</v>
      </c>
      <c r="N69" s="14">
        <v>9.20881999238289</v>
      </c>
      <c r="Q69" s="11">
        <f t="shared" si="0"/>
        <v>0</v>
      </c>
      <c r="R69" s="11">
        <f t="shared" si="1"/>
        <v>0</v>
      </c>
      <c r="T69" s="24">
        <v>296247</v>
      </c>
      <c r="W69" s="24">
        <v>87691</v>
      </c>
      <c r="Z69" s="24">
        <v>383937</v>
      </c>
    </row>
    <row r="70" spans="1:26" ht="12">
      <c r="A70" s="46"/>
      <c r="B70" s="12" t="s">
        <v>6</v>
      </c>
      <c r="C70" s="13">
        <v>1296</v>
      </c>
      <c r="D70" s="14">
        <v>5.616954882329996</v>
      </c>
      <c r="E70" s="13">
        <v>312.42029</v>
      </c>
      <c r="F70" s="14">
        <v>12.216014343171908</v>
      </c>
      <c r="G70" s="13">
        <v>542</v>
      </c>
      <c r="H70" s="14">
        <v>13.019457122267596</v>
      </c>
      <c r="I70" s="13">
        <v>132.27231</v>
      </c>
      <c r="J70" s="14">
        <v>8.44514894299094</v>
      </c>
      <c r="K70" s="13">
        <v>1838</v>
      </c>
      <c r="L70" s="14">
        <v>6.74842120722573</v>
      </c>
      <c r="M70" s="13">
        <f t="shared" si="7"/>
        <v>444.6926</v>
      </c>
      <c r="N70" s="14">
        <v>10.783780906164719</v>
      </c>
      <c r="Q70" s="11">
        <f aca="true" t="shared" si="8" ref="Q70:Q77">C70+G70-K70</f>
        <v>0</v>
      </c>
      <c r="R70" s="11">
        <f aca="true" t="shared" si="9" ref="R70:R77">E70+I70-M70</f>
        <v>0</v>
      </c>
      <c r="T70" s="24">
        <v>325102</v>
      </c>
      <c r="W70" s="24">
        <v>133212</v>
      </c>
      <c r="Z70" s="24">
        <v>458314</v>
      </c>
    </row>
    <row r="71" spans="1:26" ht="12">
      <c r="A71" s="46"/>
      <c r="B71" s="12" t="s">
        <v>7</v>
      </c>
      <c r="C71" s="13">
        <v>648</v>
      </c>
      <c r="D71" s="14">
        <v>2.808477441164998</v>
      </c>
      <c r="E71" s="13">
        <v>241.5588</v>
      </c>
      <c r="F71" s="14">
        <v>9.445243666854653</v>
      </c>
      <c r="G71" s="13">
        <v>488</v>
      </c>
      <c r="H71" s="14">
        <v>11.72231563776123</v>
      </c>
      <c r="I71" s="13">
        <v>188.28569</v>
      </c>
      <c r="J71" s="14">
        <v>12.02141775465946</v>
      </c>
      <c r="K71" s="13">
        <v>1136</v>
      </c>
      <c r="L71" s="14">
        <v>4.170950212953444</v>
      </c>
      <c r="M71" s="13">
        <f t="shared" si="7"/>
        <v>429.84448999999995</v>
      </c>
      <c r="N71" s="14">
        <v>10.423714727616586</v>
      </c>
      <c r="Q71" s="11">
        <f t="shared" si="8"/>
        <v>0</v>
      </c>
      <c r="R71" s="11">
        <f t="shared" si="9"/>
        <v>0</v>
      </c>
      <c r="T71" s="24">
        <v>259100</v>
      </c>
      <c r="W71" s="24">
        <v>197497</v>
      </c>
      <c r="Z71" s="24">
        <v>456598</v>
      </c>
    </row>
    <row r="72" spans="1:26" ht="12">
      <c r="A72" s="46"/>
      <c r="B72" s="12" t="s">
        <v>8</v>
      </c>
      <c r="C72" s="13">
        <v>301</v>
      </c>
      <c r="D72" s="14">
        <v>1.3045551077016426</v>
      </c>
      <c r="E72" s="13">
        <v>201.87523</v>
      </c>
      <c r="F72" s="14">
        <v>7.8935676847720995</v>
      </c>
      <c r="G72" s="13">
        <v>341</v>
      </c>
      <c r="H72" s="14">
        <v>8.19120826327168</v>
      </c>
      <c r="I72" s="13">
        <v>237.02669</v>
      </c>
      <c r="J72" s="14">
        <v>15.133369187505242</v>
      </c>
      <c r="K72" s="13">
        <v>642</v>
      </c>
      <c r="L72" s="14">
        <v>2.357174328095168</v>
      </c>
      <c r="M72" s="13">
        <f t="shared" si="7"/>
        <v>438.90192</v>
      </c>
      <c r="N72" s="14">
        <v>10.643357106853216</v>
      </c>
      <c r="Q72" s="11">
        <f t="shared" si="8"/>
        <v>0</v>
      </c>
      <c r="R72" s="11">
        <f t="shared" si="9"/>
        <v>0</v>
      </c>
      <c r="T72" s="24">
        <v>214826</v>
      </c>
      <c r="W72" s="24">
        <v>253653</v>
      </c>
      <c r="Z72" s="24">
        <v>468479</v>
      </c>
    </row>
    <row r="73" spans="1:26" ht="12">
      <c r="A73" s="46"/>
      <c r="B73" s="12" t="s">
        <v>9</v>
      </c>
      <c r="C73" s="13">
        <v>68</v>
      </c>
      <c r="D73" s="14">
        <v>0.2947167685173146</v>
      </c>
      <c r="E73" s="13">
        <v>92.31428</v>
      </c>
      <c r="F73" s="14">
        <v>3.609600927518464</v>
      </c>
      <c r="G73" s="13">
        <v>149</v>
      </c>
      <c r="H73" s="14">
        <v>3.5791496516934904</v>
      </c>
      <c r="I73" s="13">
        <v>201.14013</v>
      </c>
      <c r="J73" s="14">
        <v>12.842131178192627</v>
      </c>
      <c r="K73" s="13">
        <v>217</v>
      </c>
      <c r="L73" s="14">
        <v>0.7967396093405786</v>
      </c>
      <c r="M73" s="13">
        <f t="shared" si="7"/>
        <v>293.45441</v>
      </c>
      <c r="N73" s="14">
        <v>7.116259778975033</v>
      </c>
      <c r="Q73" s="11">
        <f t="shared" si="8"/>
        <v>0</v>
      </c>
      <c r="R73" s="11">
        <f t="shared" si="9"/>
        <v>0</v>
      </c>
      <c r="T73" s="24">
        <v>106173</v>
      </c>
      <c r="W73" s="24">
        <v>213938</v>
      </c>
      <c r="Z73" s="24">
        <v>320111</v>
      </c>
    </row>
    <row r="74" spans="1:26" ht="12">
      <c r="A74" s="46"/>
      <c r="B74" s="12" t="s">
        <v>10</v>
      </c>
      <c r="C74" s="13">
        <v>20</v>
      </c>
      <c r="D74" s="14">
        <v>0.08668140250509253</v>
      </c>
      <c r="E74" s="13">
        <v>59.57322</v>
      </c>
      <c r="F74" s="14">
        <v>2.3293855529963676</v>
      </c>
      <c r="G74" s="13">
        <v>66</v>
      </c>
      <c r="H74" s="14">
        <v>1.5853951477300023</v>
      </c>
      <c r="I74" s="13">
        <v>202.68319</v>
      </c>
      <c r="J74" s="14">
        <v>12.940650448990661</v>
      </c>
      <c r="K74" s="13">
        <v>86</v>
      </c>
      <c r="L74" s="14">
        <v>0.3157585548538699</v>
      </c>
      <c r="M74" s="13">
        <f t="shared" si="7"/>
        <v>262.25641</v>
      </c>
      <c r="N74" s="14">
        <v>6.359709306332747</v>
      </c>
      <c r="Q74" s="11">
        <f t="shared" si="8"/>
        <v>0</v>
      </c>
      <c r="R74" s="11">
        <f t="shared" si="9"/>
        <v>0</v>
      </c>
      <c r="T74" s="24">
        <v>62460</v>
      </c>
      <c r="W74" s="24">
        <v>200267</v>
      </c>
      <c r="Z74" s="24">
        <v>262728</v>
      </c>
    </row>
    <row r="75" spans="1:26" ht="12">
      <c r="A75" s="46"/>
      <c r="B75" s="12" t="s">
        <v>11</v>
      </c>
      <c r="C75" s="13">
        <v>1</v>
      </c>
      <c r="D75" s="14">
        <v>0.004334070125254627</v>
      </c>
      <c r="E75" s="13">
        <v>6.90227</v>
      </c>
      <c r="F75" s="14">
        <v>0.2698871744867952</v>
      </c>
      <c r="G75" s="13">
        <v>14</v>
      </c>
      <c r="H75" s="14">
        <v>0.33629594042757627</v>
      </c>
      <c r="I75" s="13">
        <v>95.85614</v>
      </c>
      <c r="J75" s="14">
        <v>6.120097089104981</v>
      </c>
      <c r="K75" s="13">
        <v>15</v>
      </c>
      <c r="L75" s="14">
        <v>0.05507416654427963</v>
      </c>
      <c r="M75" s="13">
        <f t="shared" si="7"/>
        <v>102.75841</v>
      </c>
      <c r="N75" s="14">
        <v>2.491888058640611</v>
      </c>
      <c r="Q75" s="11">
        <f t="shared" si="8"/>
        <v>0</v>
      </c>
      <c r="R75" s="11">
        <f t="shared" si="9"/>
        <v>0</v>
      </c>
      <c r="T75" s="24">
        <v>9723</v>
      </c>
      <c r="W75" s="24">
        <v>131775</v>
      </c>
      <c r="Z75" s="24">
        <v>141498</v>
      </c>
    </row>
    <row r="76" spans="1:26" ht="12">
      <c r="A76" s="46"/>
      <c r="B76" s="15" t="s">
        <v>12</v>
      </c>
      <c r="C76" s="16">
        <v>1</v>
      </c>
      <c r="D76" s="17">
        <v>0.004334070125254627</v>
      </c>
      <c r="E76" s="16">
        <v>18.53603</v>
      </c>
      <c r="F76" s="17">
        <v>0.7247813781411725</v>
      </c>
      <c r="G76" s="16">
        <v>11</v>
      </c>
      <c r="H76" s="17">
        <v>0.2642325246216671</v>
      </c>
      <c r="I76" s="16">
        <v>248.38488</v>
      </c>
      <c r="J76" s="17">
        <v>15.858552003718176</v>
      </c>
      <c r="K76" s="16">
        <v>12</v>
      </c>
      <c r="L76" s="17">
        <v>0.0440593332354237</v>
      </c>
      <c r="M76" s="16">
        <f>E76+I76</f>
        <v>266.92091</v>
      </c>
      <c r="N76" s="17">
        <v>6.47282327772963</v>
      </c>
      <c r="Q76" s="11">
        <f t="shared" si="8"/>
        <v>0</v>
      </c>
      <c r="R76" s="11">
        <f t="shared" si="9"/>
        <v>0</v>
      </c>
      <c r="T76" s="24">
        <v>0</v>
      </c>
      <c r="W76" s="24">
        <v>192475</v>
      </c>
      <c r="Z76" s="24">
        <v>192475</v>
      </c>
    </row>
    <row r="77" spans="1:27" ht="12">
      <c r="A77" s="46"/>
      <c r="B77" s="5" t="s">
        <v>13</v>
      </c>
      <c r="C77" s="19">
        <f>SUM(C66:C76)</f>
        <v>23073</v>
      </c>
      <c r="D77" s="18">
        <v>100</v>
      </c>
      <c r="E77" s="19">
        <f>SUM(E66:E76)</f>
        <v>2557.4649900000004</v>
      </c>
      <c r="F77" s="18">
        <v>100</v>
      </c>
      <c r="G77" s="19">
        <f>SUM(G66:G76)</f>
        <v>4163</v>
      </c>
      <c r="H77" s="18">
        <v>100</v>
      </c>
      <c r="I77" s="19">
        <f>SUM(I66:I76)</f>
        <v>1566.2519500000003</v>
      </c>
      <c r="J77" s="18">
        <v>100</v>
      </c>
      <c r="K77" s="19">
        <f>SUM(K66:K76)</f>
        <v>27236</v>
      </c>
      <c r="L77" s="18">
        <v>100</v>
      </c>
      <c r="M77" s="19">
        <f>SUM(M66:M76)</f>
        <v>4123.716939999999</v>
      </c>
      <c r="N77" s="18">
        <v>100</v>
      </c>
      <c r="Q77" s="11">
        <f t="shared" si="8"/>
        <v>0</v>
      </c>
      <c r="R77" s="11">
        <f t="shared" si="9"/>
        <v>0</v>
      </c>
      <c r="S77" s="11">
        <f>SUM(C66:C76)-C77</f>
        <v>0</v>
      </c>
      <c r="T77" s="24">
        <v>2593047</v>
      </c>
      <c r="U77" s="24">
        <f>SUM(T66:T76)-T77</f>
        <v>0</v>
      </c>
      <c r="V77" s="11">
        <f>SUM(G66:G76)-G77</f>
        <v>0</v>
      </c>
      <c r="W77" s="24">
        <v>1582761</v>
      </c>
      <c r="X77" s="24">
        <f>SUM(W66:W76)-W77</f>
        <v>0</v>
      </c>
      <c r="Y77" s="11">
        <f>SUM(K66:K76)-K77</f>
        <v>0</v>
      </c>
      <c r="Z77" s="24">
        <v>4175808</v>
      </c>
      <c r="AA77" s="24">
        <f>SUM(Z66:Z76)-Z77</f>
        <v>1</v>
      </c>
    </row>
    <row r="78" spans="1:26" ht="12" customHeight="1">
      <c r="A78" s="46" t="s">
        <v>56</v>
      </c>
      <c r="B78" s="8" t="s">
        <v>51</v>
      </c>
      <c r="C78" s="9">
        <v>6148</v>
      </c>
      <c r="D78" s="10">
        <v>21.16423973286516</v>
      </c>
      <c r="E78" s="9">
        <v>228.31159</v>
      </c>
      <c r="F78" s="10">
        <v>5.614734964750833</v>
      </c>
      <c r="G78" s="9">
        <v>184</v>
      </c>
      <c r="H78" s="10">
        <v>6.112956810631229</v>
      </c>
      <c r="I78" s="9">
        <v>5.55794</v>
      </c>
      <c r="J78" s="10">
        <v>0.26938989345228725</v>
      </c>
      <c r="K78" s="9">
        <v>6332</v>
      </c>
      <c r="L78" s="10">
        <v>19.75108393898749</v>
      </c>
      <c r="M78" s="9">
        <f>E78+I78</f>
        <v>233.86953</v>
      </c>
      <c r="N78" s="10">
        <v>3.815504969181101</v>
      </c>
      <c r="Q78" s="11">
        <f>C78+G78-K78</f>
        <v>0</v>
      </c>
      <c r="R78" s="11">
        <f>E78+I78-M78</f>
        <v>0</v>
      </c>
      <c r="T78" s="24">
        <v>215751</v>
      </c>
      <c r="W78" s="24">
        <v>4919</v>
      </c>
      <c r="Z78" s="24">
        <v>220670</v>
      </c>
    </row>
    <row r="79" spans="1:26" ht="12">
      <c r="A79" s="46"/>
      <c r="B79" s="12" t="s">
        <v>3</v>
      </c>
      <c r="C79" s="13">
        <v>11714</v>
      </c>
      <c r="D79" s="14">
        <v>40.32496815725154</v>
      </c>
      <c r="E79" s="13">
        <v>841.05331</v>
      </c>
      <c r="F79" s="14">
        <v>20.68353790920742</v>
      </c>
      <c r="G79" s="13">
        <v>450</v>
      </c>
      <c r="H79" s="14">
        <v>14.950166112956811</v>
      </c>
      <c r="I79" s="13">
        <v>35.06147</v>
      </c>
      <c r="J79" s="14">
        <v>1.6994076344078142</v>
      </c>
      <c r="K79" s="13">
        <v>12164</v>
      </c>
      <c r="L79" s="14">
        <v>37.94254343554072</v>
      </c>
      <c r="M79" s="13">
        <f aca="true" t="shared" si="10" ref="M79:M87">E79+I79</f>
        <v>876.11478</v>
      </c>
      <c r="N79" s="14">
        <v>14.293526380555035</v>
      </c>
      <c r="Q79" s="11">
        <f>C79+G79-K79</f>
        <v>0</v>
      </c>
      <c r="R79" s="11">
        <f>E79+I79-M79</f>
        <v>0</v>
      </c>
      <c r="T79" s="24">
        <v>776877</v>
      </c>
      <c r="W79" s="24">
        <v>33953</v>
      </c>
      <c r="Z79" s="24">
        <v>810830</v>
      </c>
    </row>
    <row r="80" spans="1:26" ht="12">
      <c r="A80" s="46"/>
      <c r="B80" s="12" t="s">
        <v>4</v>
      </c>
      <c r="C80" s="13">
        <v>4780</v>
      </c>
      <c r="D80" s="14">
        <v>16.454955420152157</v>
      </c>
      <c r="E80" s="13">
        <v>579.72259</v>
      </c>
      <c r="F80" s="14">
        <v>14.256782566005132</v>
      </c>
      <c r="G80" s="13">
        <v>439</v>
      </c>
      <c r="H80" s="14">
        <v>14.584717607973422</v>
      </c>
      <c r="I80" s="13">
        <v>54.77245</v>
      </c>
      <c r="J80" s="14">
        <v>2.6547865701358293</v>
      </c>
      <c r="K80" s="13">
        <v>5219</v>
      </c>
      <c r="L80" s="14">
        <v>16.279359930128823</v>
      </c>
      <c r="M80" s="13">
        <f t="shared" si="10"/>
        <v>634.49504</v>
      </c>
      <c r="N80" s="14">
        <v>10.35157926746918</v>
      </c>
      <c r="Q80" s="11">
        <f>C80+G80-K80</f>
        <v>0</v>
      </c>
      <c r="R80" s="11">
        <f>E80+I80-M80</f>
        <v>0</v>
      </c>
      <c r="T80" s="24">
        <v>582531</v>
      </c>
      <c r="W80" s="24">
        <v>54816</v>
      </c>
      <c r="Z80" s="24">
        <v>637346</v>
      </c>
    </row>
    <row r="81" spans="1:26" ht="12">
      <c r="A81" s="46"/>
      <c r="B81" s="12" t="s">
        <v>5</v>
      </c>
      <c r="C81" s="13">
        <v>2337</v>
      </c>
      <c r="D81" s="14">
        <v>8.045027367551379</v>
      </c>
      <c r="E81" s="13">
        <v>401.81335</v>
      </c>
      <c r="F81" s="14">
        <v>9.881563461358507</v>
      </c>
      <c r="G81" s="13">
        <v>334</v>
      </c>
      <c r="H81" s="14">
        <v>11.096345514950166</v>
      </c>
      <c r="I81" s="13">
        <v>57.72795</v>
      </c>
      <c r="J81" s="14">
        <v>2.798037816118736</v>
      </c>
      <c r="K81" s="13">
        <v>2671</v>
      </c>
      <c r="L81" s="14">
        <v>8.331513771483827</v>
      </c>
      <c r="M81" s="13">
        <f t="shared" si="10"/>
        <v>459.54130000000004</v>
      </c>
      <c r="N81" s="14">
        <v>7.497266162436564</v>
      </c>
      <c r="Q81" s="11">
        <f>C81+G81-K81</f>
        <v>0</v>
      </c>
      <c r="R81" s="11">
        <f>E81+I81-M81</f>
        <v>0</v>
      </c>
      <c r="T81" s="24">
        <v>414749</v>
      </c>
      <c r="W81" s="24">
        <v>60506</v>
      </c>
      <c r="Z81" s="24">
        <v>475255</v>
      </c>
    </row>
    <row r="82" spans="1:26" ht="12">
      <c r="A82" s="46"/>
      <c r="B82" s="12" t="s">
        <v>6</v>
      </c>
      <c r="C82" s="13">
        <v>1830</v>
      </c>
      <c r="D82" s="14">
        <v>6.299700506041516</v>
      </c>
      <c r="E82" s="13">
        <v>442.3677</v>
      </c>
      <c r="F82" s="14">
        <v>10.878893149780119</v>
      </c>
      <c r="G82" s="13">
        <v>451</v>
      </c>
      <c r="H82" s="14">
        <v>14.983388704318937</v>
      </c>
      <c r="I82" s="13">
        <v>110.95501</v>
      </c>
      <c r="J82" s="14">
        <v>5.377920294551123</v>
      </c>
      <c r="K82" s="13">
        <v>2281</v>
      </c>
      <c r="L82" s="14">
        <v>7.115006706385103</v>
      </c>
      <c r="M82" s="13">
        <f t="shared" si="10"/>
        <v>553.32271</v>
      </c>
      <c r="N82" s="14">
        <v>9.027279225154954</v>
      </c>
      <c r="Q82" s="11">
        <f aca="true" t="shared" si="11" ref="Q82:Q145">C82+G82-K82</f>
        <v>0</v>
      </c>
      <c r="R82" s="11">
        <f aca="true" t="shared" si="12" ref="R82:R145">E82+I82-M82</f>
        <v>0</v>
      </c>
      <c r="T82" s="24">
        <v>462704</v>
      </c>
      <c r="W82" s="24">
        <v>104270</v>
      </c>
      <c r="Z82" s="24">
        <v>566974</v>
      </c>
    </row>
    <row r="83" spans="1:26" ht="12">
      <c r="A83" s="46"/>
      <c r="B83" s="12" t="s">
        <v>7</v>
      </c>
      <c r="C83" s="13">
        <v>1257</v>
      </c>
      <c r="D83" s="14">
        <v>4.3271713311990085</v>
      </c>
      <c r="E83" s="13">
        <v>474.27689</v>
      </c>
      <c r="F83" s="14">
        <v>11.663617415376438</v>
      </c>
      <c r="G83" s="13">
        <v>471</v>
      </c>
      <c r="H83" s="14">
        <v>15.647840531561462</v>
      </c>
      <c r="I83" s="13">
        <v>180.83098</v>
      </c>
      <c r="J83" s="14">
        <v>8.76476508114026</v>
      </c>
      <c r="K83" s="13">
        <v>1728</v>
      </c>
      <c r="L83" s="14">
        <v>5.390062073052809</v>
      </c>
      <c r="M83" s="13">
        <f t="shared" si="10"/>
        <v>655.10787</v>
      </c>
      <c r="N83" s="14">
        <v>10.687870854038346</v>
      </c>
      <c r="Q83" s="11">
        <f t="shared" si="11"/>
        <v>0</v>
      </c>
      <c r="R83" s="11">
        <f t="shared" si="12"/>
        <v>0</v>
      </c>
      <c r="T83" s="24">
        <v>499008</v>
      </c>
      <c r="W83" s="24">
        <v>183363</v>
      </c>
      <c r="Z83" s="24">
        <v>682371</v>
      </c>
    </row>
    <row r="84" spans="1:26" ht="12">
      <c r="A84" s="46"/>
      <c r="B84" s="12" t="s">
        <v>8</v>
      </c>
      <c r="C84" s="13">
        <v>693</v>
      </c>
      <c r="D84" s="14">
        <v>2.3856242899927707</v>
      </c>
      <c r="E84" s="13">
        <v>469.75828</v>
      </c>
      <c r="F84" s="14">
        <v>11.55249385148258</v>
      </c>
      <c r="G84" s="13">
        <v>368</v>
      </c>
      <c r="H84" s="14">
        <v>12.225913621262459</v>
      </c>
      <c r="I84" s="13">
        <v>253.3576</v>
      </c>
      <c r="J84" s="14">
        <v>12.280085223900802</v>
      </c>
      <c r="K84" s="13">
        <v>1061</v>
      </c>
      <c r="L84" s="14">
        <v>3.309523066845504</v>
      </c>
      <c r="M84" s="13">
        <f t="shared" si="10"/>
        <v>723.1158800000001</v>
      </c>
      <c r="N84" s="14">
        <v>11.797399316763345</v>
      </c>
      <c r="Q84" s="11">
        <f t="shared" si="11"/>
        <v>0</v>
      </c>
      <c r="R84" s="11">
        <f t="shared" si="12"/>
        <v>0</v>
      </c>
      <c r="T84" s="24">
        <v>496028</v>
      </c>
      <c r="W84" s="24">
        <v>270772</v>
      </c>
      <c r="Z84" s="24">
        <v>766799</v>
      </c>
    </row>
    <row r="85" spans="1:26" ht="12">
      <c r="A85" s="46"/>
      <c r="B85" s="12" t="s">
        <v>9</v>
      </c>
      <c r="C85" s="13">
        <v>203</v>
      </c>
      <c r="D85" s="14">
        <v>0.6988192364625289</v>
      </c>
      <c r="E85" s="13">
        <v>275.74618</v>
      </c>
      <c r="F85" s="14">
        <v>6.781266418592577</v>
      </c>
      <c r="G85" s="13">
        <v>155</v>
      </c>
      <c r="H85" s="14">
        <v>5.149501661129568</v>
      </c>
      <c r="I85" s="13">
        <v>210.19008</v>
      </c>
      <c r="J85" s="14">
        <v>10.187782389865262</v>
      </c>
      <c r="K85" s="13">
        <v>358</v>
      </c>
      <c r="L85" s="14">
        <v>1.1166911007829314</v>
      </c>
      <c r="M85" s="13">
        <f t="shared" si="10"/>
        <v>485.93625999999995</v>
      </c>
      <c r="N85" s="14">
        <v>7.927891310746122</v>
      </c>
      <c r="Q85" s="11">
        <f t="shared" si="11"/>
        <v>0</v>
      </c>
      <c r="R85" s="11">
        <f t="shared" si="12"/>
        <v>0</v>
      </c>
      <c r="T85" s="24">
        <v>311551</v>
      </c>
      <c r="W85" s="24">
        <v>229774</v>
      </c>
      <c r="Z85" s="24">
        <v>541325</v>
      </c>
    </row>
    <row r="86" spans="1:26" ht="12">
      <c r="A86" s="46"/>
      <c r="B86" s="12" t="s">
        <v>10</v>
      </c>
      <c r="C86" s="13">
        <v>67</v>
      </c>
      <c r="D86" s="14">
        <v>0.2306447726255637</v>
      </c>
      <c r="E86" s="13">
        <v>186.56906</v>
      </c>
      <c r="F86" s="14">
        <v>4.588185052378182</v>
      </c>
      <c r="G86" s="13">
        <v>84</v>
      </c>
      <c r="H86" s="14">
        <v>2.7906976744186047</v>
      </c>
      <c r="I86" s="13">
        <v>258.48811</v>
      </c>
      <c r="J86" s="14">
        <v>12.528757851215218</v>
      </c>
      <c r="K86" s="13">
        <v>151</v>
      </c>
      <c r="L86" s="14">
        <v>0.4710065816151471</v>
      </c>
      <c r="M86" s="13">
        <f t="shared" si="10"/>
        <v>445.05717000000004</v>
      </c>
      <c r="N86" s="14">
        <v>7.260962313922117</v>
      </c>
      <c r="Q86" s="11">
        <f t="shared" si="11"/>
        <v>0</v>
      </c>
      <c r="R86" s="11">
        <f t="shared" si="12"/>
        <v>0</v>
      </c>
      <c r="T86" s="24">
        <v>219392</v>
      </c>
      <c r="W86" s="24">
        <v>276873</v>
      </c>
      <c r="Z86" s="24">
        <v>496265</v>
      </c>
    </row>
    <row r="87" spans="1:26" ht="12">
      <c r="A87" s="46"/>
      <c r="B87" s="12" t="s">
        <v>11</v>
      </c>
      <c r="C87" s="13">
        <v>15</v>
      </c>
      <c r="D87" s="14">
        <v>0.05163688939378292</v>
      </c>
      <c r="E87" s="13">
        <v>98.36645</v>
      </c>
      <c r="F87" s="14">
        <v>2.419069247309848</v>
      </c>
      <c r="G87" s="13">
        <v>46</v>
      </c>
      <c r="H87" s="14">
        <v>1.5282392026578073</v>
      </c>
      <c r="I87" s="13">
        <v>303.74612</v>
      </c>
      <c r="J87" s="14">
        <v>14.722385434773614</v>
      </c>
      <c r="K87" s="13">
        <v>61</v>
      </c>
      <c r="L87" s="14">
        <v>0.19027418197697996</v>
      </c>
      <c r="M87" s="13">
        <f t="shared" si="10"/>
        <v>402.11257</v>
      </c>
      <c r="N87" s="14">
        <v>6.560335196317294</v>
      </c>
      <c r="Q87" s="11">
        <f t="shared" si="11"/>
        <v>0</v>
      </c>
      <c r="R87" s="11">
        <f t="shared" si="12"/>
        <v>0</v>
      </c>
      <c r="T87" s="24">
        <v>85063</v>
      </c>
      <c r="W87" s="24">
        <v>268361</v>
      </c>
      <c r="Z87" s="24">
        <v>353424</v>
      </c>
    </row>
    <row r="88" spans="1:26" ht="12">
      <c r="A88" s="46"/>
      <c r="B88" s="15" t="s">
        <v>12</v>
      </c>
      <c r="C88" s="16">
        <v>5</v>
      </c>
      <c r="D88" s="17">
        <v>0.017212296464594306</v>
      </c>
      <c r="E88" s="16">
        <v>68.30787</v>
      </c>
      <c r="F88" s="17">
        <v>1.679855963758364</v>
      </c>
      <c r="G88" s="16">
        <v>28</v>
      </c>
      <c r="H88" s="17">
        <v>0.9302325581395349</v>
      </c>
      <c r="I88" s="16">
        <v>592.47061</v>
      </c>
      <c r="J88" s="17">
        <v>28.716681810439056</v>
      </c>
      <c r="K88" s="16">
        <v>33</v>
      </c>
      <c r="L88" s="17">
        <v>0.10293521320066128</v>
      </c>
      <c r="M88" s="16">
        <f>E88+I88</f>
        <v>660.77848</v>
      </c>
      <c r="N88" s="17">
        <v>10.780385003415942</v>
      </c>
      <c r="Q88" s="11">
        <f t="shared" si="11"/>
        <v>0</v>
      </c>
      <c r="R88" s="11">
        <f t="shared" si="12"/>
        <v>0</v>
      </c>
      <c r="T88" s="24">
        <v>83499</v>
      </c>
      <c r="W88" s="24">
        <v>519974</v>
      </c>
      <c r="Z88" s="24">
        <v>603472</v>
      </c>
    </row>
    <row r="89" spans="1:27" ht="12">
      <c r="A89" s="46"/>
      <c r="B89" s="5" t="s">
        <v>13</v>
      </c>
      <c r="C89" s="19">
        <f>SUM(C78:C88)</f>
        <v>29049</v>
      </c>
      <c r="D89" s="18">
        <v>100</v>
      </c>
      <c r="E89" s="19">
        <f>SUM(E78:E88)</f>
        <v>4066.29327</v>
      </c>
      <c r="F89" s="18">
        <v>100</v>
      </c>
      <c r="G89" s="19">
        <f>SUM(G78:G88)</f>
        <v>3010</v>
      </c>
      <c r="H89" s="18">
        <v>100</v>
      </c>
      <c r="I89" s="19">
        <f>SUM(I78:I88)</f>
        <v>2063.15832</v>
      </c>
      <c r="J89" s="18">
        <v>100</v>
      </c>
      <c r="K89" s="19">
        <f>SUM(K78:K88)</f>
        <v>32059</v>
      </c>
      <c r="L89" s="18">
        <v>100</v>
      </c>
      <c r="M89" s="19">
        <f>SUM(M78:M88)</f>
        <v>6129.451590000001</v>
      </c>
      <c r="N89" s="18">
        <v>100</v>
      </c>
      <c r="Q89" s="11">
        <f t="shared" si="11"/>
        <v>0</v>
      </c>
      <c r="R89" s="11">
        <f t="shared" si="12"/>
        <v>0</v>
      </c>
      <c r="S89" s="11">
        <f>SUM(C78:C88)-C89</f>
        <v>0</v>
      </c>
      <c r="T89" s="24">
        <v>4147152</v>
      </c>
      <c r="U89" s="24">
        <f>SUM(T78:T88)-T89</f>
        <v>1</v>
      </c>
      <c r="V89" s="11">
        <f>SUM(G78:G88)-G89</f>
        <v>0</v>
      </c>
      <c r="W89" s="24">
        <v>2007580</v>
      </c>
      <c r="X89" s="24">
        <f>SUM(W78:W88)-W89</f>
        <v>1</v>
      </c>
      <c r="Y89" s="11">
        <f>SUM(K78:K88)-K89</f>
        <v>0</v>
      </c>
      <c r="Z89" s="24">
        <v>6154732</v>
      </c>
      <c r="AA89" s="24">
        <f>SUM(Z78:Z88)-Z89</f>
        <v>-1</v>
      </c>
    </row>
    <row r="90" spans="1:26" ht="12" customHeight="1">
      <c r="A90" s="46" t="s">
        <v>57</v>
      </c>
      <c r="B90" s="8" t="s">
        <v>51</v>
      </c>
      <c r="C90" s="9">
        <v>6707</v>
      </c>
      <c r="D90" s="10">
        <v>22.695587439090417</v>
      </c>
      <c r="E90" s="9">
        <v>249.6642</v>
      </c>
      <c r="F90" s="10">
        <v>6.148222688947802</v>
      </c>
      <c r="G90" s="9">
        <v>232</v>
      </c>
      <c r="H90" s="10">
        <v>6.08764103909735</v>
      </c>
      <c r="I90" s="9">
        <v>6.89674</v>
      </c>
      <c r="J90" s="10">
        <v>0.07969432269879448</v>
      </c>
      <c r="K90" s="9">
        <v>6939</v>
      </c>
      <c r="L90" s="10">
        <v>20.79848934448341</v>
      </c>
      <c r="M90" s="9">
        <f>E90+I90</f>
        <v>256.56094</v>
      </c>
      <c r="N90" s="10">
        <v>2.017822042736375</v>
      </c>
      <c r="Q90" s="11">
        <f t="shared" si="11"/>
        <v>0</v>
      </c>
      <c r="R90" s="11">
        <f t="shared" si="12"/>
        <v>0</v>
      </c>
      <c r="T90" s="24">
        <v>230312</v>
      </c>
      <c r="W90" s="24">
        <v>6595</v>
      </c>
      <c r="Z90" s="24">
        <v>236907</v>
      </c>
    </row>
    <row r="91" spans="1:26" ht="12">
      <c r="A91" s="46"/>
      <c r="B91" s="12" t="s">
        <v>3</v>
      </c>
      <c r="C91" s="13">
        <v>12752</v>
      </c>
      <c r="D91" s="14">
        <v>43.1510557661072</v>
      </c>
      <c r="E91" s="13">
        <v>907.53369</v>
      </c>
      <c r="F91" s="14">
        <v>22.34889593238647</v>
      </c>
      <c r="G91" s="13">
        <v>450</v>
      </c>
      <c r="H91" s="14">
        <v>11.807924429283652</v>
      </c>
      <c r="I91" s="13">
        <v>33.20758</v>
      </c>
      <c r="J91" s="14">
        <v>0.38372558579358274</v>
      </c>
      <c r="K91" s="13">
        <v>13202</v>
      </c>
      <c r="L91" s="14">
        <v>39.57078200401642</v>
      </c>
      <c r="M91" s="13">
        <f aca="true" t="shared" si="13" ref="M91:M99">E91+I91</f>
        <v>940.74127</v>
      </c>
      <c r="N91" s="14">
        <v>7.3988210018166125</v>
      </c>
      <c r="Q91" s="11">
        <f t="shared" si="11"/>
        <v>0</v>
      </c>
      <c r="R91" s="11">
        <f t="shared" si="12"/>
        <v>0</v>
      </c>
      <c r="T91" s="24">
        <v>841443</v>
      </c>
      <c r="W91" s="24">
        <v>32324</v>
      </c>
      <c r="Z91" s="24">
        <v>873767</v>
      </c>
    </row>
    <row r="92" spans="1:26" ht="12">
      <c r="A92" s="46"/>
      <c r="B92" s="12" t="s">
        <v>4</v>
      </c>
      <c r="C92" s="13">
        <v>4581</v>
      </c>
      <c r="D92" s="14">
        <v>15.501488900920412</v>
      </c>
      <c r="E92" s="13">
        <v>552.25713</v>
      </c>
      <c r="F92" s="14">
        <v>13.599866608024684</v>
      </c>
      <c r="G92" s="13">
        <v>397</v>
      </c>
      <c r="H92" s="14">
        <v>10.41721332983469</v>
      </c>
      <c r="I92" s="13">
        <v>49.48646</v>
      </c>
      <c r="J92" s="14">
        <v>0.5718339262406564</v>
      </c>
      <c r="K92" s="13">
        <v>4978</v>
      </c>
      <c r="L92" s="14">
        <v>14.920720558702754</v>
      </c>
      <c r="M92" s="13">
        <f t="shared" si="13"/>
        <v>601.7435899999999</v>
      </c>
      <c r="N92" s="14">
        <v>4.732643558202273</v>
      </c>
      <c r="Q92" s="11">
        <f t="shared" si="11"/>
        <v>0</v>
      </c>
      <c r="R92" s="11">
        <f t="shared" si="12"/>
        <v>0</v>
      </c>
      <c r="T92" s="24">
        <v>561390</v>
      </c>
      <c r="W92" s="24">
        <v>50373</v>
      </c>
      <c r="Z92" s="24">
        <v>611763</v>
      </c>
    </row>
    <row r="93" spans="1:26" ht="12">
      <c r="A93" s="46"/>
      <c r="B93" s="12" t="s">
        <v>5</v>
      </c>
      <c r="C93" s="13">
        <v>1924</v>
      </c>
      <c r="D93" s="14">
        <v>6.510557661072009</v>
      </c>
      <c r="E93" s="13">
        <v>330.07317</v>
      </c>
      <c r="F93" s="14">
        <v>8.128371439745568</v>
      </c>
      <c r="G93" s="13">
        <v>306</v>
      </c>
      <c r="H93" s="14">
        <v>8.029388611912884</v>
      </c>
      <c r="I93" s="13">
        <v>53.20484</v>
      </c>
      <c r="J93" s="14">
        <v>0.6148011507027564</v>
      </c>
      <c r="K93" s="13">
        <v>2230</v>
      </c>
      <c r="L93" s="14">
        <v>6.684051194436951</v>
      </c>
      <c r="M93" s="13">
        <f t="shared" si="13"/>
        <v>383.27801</v>
      </c>
      <c r="N93" s="14">
        <v>3.0144371043937275</v>
      </c>
      <c r="Q93" s="11">
        <f t="shared" si="11"/>
        <v>0</v>
      </c>
      <c r="R93" s="11">
        <f t="shared" si="12"/>
        <v>0</v>
      </c>
      <c r="T93" s="24">
        <v>342326</v>
      </c>
      <c r="W93" s="24">
        <v>52913</v>
      </c>
      <c r="Z93" s="24">
        <v>395239</v>
      </c>
    </row>
    <row r="94" spans="1:26" ht="12">
      <c r="A94" s="46"/>
      <c r="B94" s="12" t="s">
        <v>6</v>
      </c>
      <c r="C94" s="13">
        <v>1544</v>
      </c>
      <c r="D94" s="14">
        <v>5.224688684353005</v>
      </c>
      <c r="E94" s="13">
        <v>373.16913</v>
      </c>
      <c r="F94" s="14">
        <v>9.189651186998024</v>
      </c>
      <c r="G94" s="13">
        <v>374</v>
      </c>
      <c r="H94" s="14">
        <v>9.813697192337969</v>
      </c>
      <c r="I94" s="13">
        <v>92.20038</v>
      </c>
      <c r="J94" s="14">
        <v>1.0654087056596997</v>
      </c>
      <c r="K94" s="13">
        <v>1918</v>
      </c>
      <c r="L94" s="14">
        <v>5.748883493690616</v>
      </c>
      <c r="M94" s="13">
        <f t="shared" si="13"/>
        <v>465.36951</v>
      </c>
      <c r="N94" s="14">
        <v>3.6600772327051265</v>
      </c>
      <c r="Q94" s="11">
        <f t="shared" si="11"/>
        <v>0</v>
      </c>
      <c r="R94" s="11">
        <f t="shared" si="12"/>
        <v>0</v>
      </c>
      <c r="T94" s="24">
        <v>388791</v>
      </c>
      <c r="W94" s="24">
        <v>92957</v>
      </c>
      <c r="Z94" s="24">
        <v>481747</v>
      </c>
    </row>
    <row r="95" spans="1:26" ht="12">
      <c r="A95" s="46"/>
      <c r="B95" s="12" t="s">
        <v>7</v>
      </c>
      <c r="C95" s="13">
        <v>1082</v>
      </c>
      <c r="D95" s="14">
        <v>3.661342717920953</v>
      </c>
      <c r="E95" s="13">
        <v>409.73374</v>
      </c>
      <c r="F95" s="14">
        <v>10.090090115825337</v>
      </c>
      <c r="G95" s="13">
        <v>571</v>
      </c>
      <c r="H95" s="14">
        <v>14.982944109157701</v>
      </c>
      <c r="I95" s="13">
        <v>219.02736</v>
      </c>
      <c r="J95" s="14">
        <v>2.5309402859474233</v>
      </c>
      <c r="K95" s="13">
        <v>1653</v>
      </c>
      <c r="L95" s="14">
        <v>4.954590414531068</v>
      </c>
      <c r="M95" s="13">
        <f t="shared" si="13"/>
        <v>628.7610999999999</v>
      </c>
      <c r="N95" s="14">
        <v>4.945133141448462</v>
      </c>
      <c r="Q95" s="11">
        <f t="shared" si="11"/>
        <v>0</v>
      </c>
      <c r="R95" s="11">
        <f t="shared" si="12"/>
        <v>0</v>
      </c>
      <c r="T95" s="24">
        <v>431380</v>
      </c>
      <c r="W95" s="24">
        <v>223021</v>
      </c>
      <c r="Z95" s="24">
        <v>654400</v>
      </c>
    </row>
    <row r="96" spans="1:26" ht="12">
      <c r="A96" s="46"/>
      <c r="B96" s="12" t="s">
        <v>8</v>
      </c>
      <c r="C96" s="13">
        <v>595</v>
      </c>
      <c r="D96" s="14">
        <v>2.013400108283703</v>
      </c>
      <c r="E96" s="13">
        <v>405.90986</v>
      </c>
      <c r="F96" s="14">
        <v>9.99592336794633</v>
      </c>
      <c r="G96" s="13">
        <v>532</v>
      </c>
      <c r="H96" s="14">
        <v>13.959590658619785</v>
      </c>
      <c r="I96" s="13">
        <v>377.15193</v>
      </c>
      <c r="J96" s="14">
        <v>4.358126827442117</v>
      </c>
      <c r="K96" s="13">
        <v>1127</v>
      </c>
      <c r="L96" s="14">
        <v>3.3779935857087193</v>
      </c>
      <c r="M96" s="13">
        <f t="shared" si="13"/>
        <v>783.06179</v>
      </c>
      <c r="N96" s="14">
        <v>6.158690175856864</v>
      </c>
      <c r="Q96" s="11">
        <f t="shared" si="11"/>
        <v>0</v>
      </c>
      <c r="R96" s="11">
        <f t="shared" si="12"/>
        <v>0</v>
      </c>
      <c r="T96" s="24">
        <v>431323</v>
      </c>
      <c r="W96" s="24">
        <v>394552</v>
      </c>
      <c r="Z96" s="24">
        <v>825875</v>
      </c>
    </row>
    <row r="97" spans="1:26" ht="12">
      <c r="A97" s="46"/>
      <c r="B97" s="12" t="s">
        <v>9</v>
      </c>
      <c r="C97" s="13">
        <v>242</v>
      </c>
      <c r="D97" s="14">
        <v>0.8188955062263129</v>
      </c>
      <c r="E97" s="13">
        <v>334.07879</v>
      </c>
      <c r="F97" s="14">
        <v>8.227013711113681</v>
      </c>
      <c r="G97" s="13">
        <v>372</v>
      </c>
      <c r="H97" s="14">
        <v>9.761217528207819</v>
      </c>
      <c r="I97" s="13">
        <v>538.46501</v>
      </c>
      <c r="J97" s="14">
        <v>6.222157754091005</v>
      </c>
      <c r="K97" s="13">
        <v>614</v>
      </c>
      <c r="L97" s="14">
        <v>1.8403620777508019</v>
      </c>
      <c r="M97" s="13">
        <f t="shared" si="13"/>
        <v>872.5438</v>
      </c>
      <c r="N97" s="14">
        <v>6.862455808327485</v>
      </c>
      <c r="Q97" s="11">
        <f t="shared" si="11"/>
        <v>0</v>
      </c>
      <c r="R97" s="11">
        <f t="shared" si="12"/>
        <v>0</v>
      </c>
      <c r="T97" s="24">
        <v>375351</v>
      </c>
      <c r="W97" s="24">
        <v>558511</v>
      </c>
      <c r="Z97" s="24">
        <v>933862</v>
      </c>
    </row>
    <row r="98" spans="1:26" ht="12">
      <c r="A98" s="46"/>
      <c r="B98" s="12" t="s">
        <v>10</v>
      </c>
      <c r="C98" s="13">
        <v>99</v>
      </c>
      <c r="D98" s="14">
        <v>0.33500270709258256</v>
      </c>
      <c r="E98" s="13">
        <v>282.57215</v>
      </c>
      <c r="F98" s="14">
        <v>6.95861282432468</v>
      </c>
      <c r="G98" s="13">
        <v>293</v>
      </c>
      <c r="H98" s="14">
        <v>7.688270795066911</v>
      </c>
      <c r="I98" s="13">
        <v>942.22687</v>
      </c>
      <c r="J98" s="14">
        <v>10.887771937648088</v>
      </c>
      <c r="K98" s="13">
        <v>392</v>
      </c>
      <c r="L98" s="14">
        <v>1.1749542906812938</v>
      </c>
      <c r="M98" s="13">
        <f t="shared" si="13"/>
        <v>1224.79902</v>
      </c>
      <c r="N98" s="14">
        <v>9.632902266720377</v>
      </c>
      <c r="Q98" s="11">
        <f t="shared" si="11"/>
        <v>0</v>
      </c>
      <c r="R98" s="11">
        <f t="shared" si="12"/>
        <v>0</v>
      </c>
      <c r="T98" s="24">
        <v>306677</v>
      </c>
      <c r="W98" s="24">
        <v>1004489</v>
      </c>
      <c r="Z98" s="24">
        <v>1311166</v>
      </c>
    </row>
    <row r="99" spans="1:26" ht="12">
      <c r="A99" s="46"/>
      <c r="B99" s="12" t="s">
        <v>11</v>
      </c>
      <c r="C99" s="13">
        <v>20</v>
      </c>
      <c r="D99" s="14">
        <v>0.0676773145641581</v>
      </c>
      <c r="E99" s="13">
        <v>131.51577</v>
      </c>
      <c r="F99" s="14">
        <v>3.2387031903991073</v>
      </c>
      <c r="G99" s="13">
        <v>134</v>
      </c>
      <c r="H99" s="14">
        <v>3.516137496720021</v>
      </c>
      <c r="I99" s="13">
        <v>970.24303</v>
      </c>
      <c r="J99" s="14">
        <v>11.211508789526086</v>
      </c>
      <c r="K99" s="13">
        <v>154</v>
      </c>
      <c r="L99" s="14">
        <v>0.46158918562479395</v>
      </c>
      <c r="M99" s="13">
        <f t="shared" si="13"/>
        <v>1101.7588</v>
      </c>
      <c r="N99" s="14">
        <v>8.665205203951846</v>
      </c>
      <c r="Q99" s="11">
        <f t="shared" si="11"/>
        <v>0</v>
      </c>
      <c r="R99" s="11">
        <f t="shared" si="12"/>
        <v>0</v>
      </c>
      <c r="T99" s="24">
        <v>126116</v>
      </c>
      <c r="W99" s="24">
        <v>956082</v>
      </c>
      <c r="Z99" s="24">
        <v>1082199</v>
      </c>
    </row>
    <row r="100" spans="1:26" ht="12">
      <c r="A100" s="46"/>
      <c r="B100" s="15" t="s">
        <v>12</v>
      </c>
      <c r="C100" s="16">
        <v>6</v>
      </c>
      <c r="D100" s="17">
        <v>0.020303194369247428</v>
      </c>
      <c r="E100" s="16">
        <v>84.24639</v>
      </c>
      <c r="F100" s="17">
        <v>2.074648934288317</v>
      </c>
      <c r="G100" s="16">
        <v>150</v>
      </c>
      <c r="H100" s="17">
        <v>3.9359748097612175</v>
      </c>
      <c r="I100" s="16">
        <v>5371.88141</v>
      </c>
      <c r="J100" s="17">
        <v>62.074030714249794</v>
      </c>
      <c r="K100" s="16">
        <v>156</v>
      </c>
      <c r="L100" s="17">
        <v>0.46758385037316785</v>
      </c>
      <c r="M100" s="16">
        <f>E100+I100</f>
        <v>5456.1278</v>
      </c>
      <c r="N100" s="17">
        <v>42.91181246384085</v>
      </c>
      <c r="Q100" s="11">
        <f t="shared" si="11"/>
        <v>0</v>
      </c>
      <c r="R100" s="11">
        <f t="shared" si="12"/>
        <v>0</v>
      </c>
      <c r="T100" s="24">
        <v>87777</v>
      </c>
      <c r="W100" s="24">
        <v>5154621</v>
      </c>
      <c r="Z100" s="24">
        <v>5242398</v>
      </c>
    </row>
    <row r="101" spans="1:27" ht="12">
      <c r="A101" s="46"/>
      <c r="B101" s="5" t="s">
        <v>13</v>
      </c>
      <c r="C101" s="19">
        <f>SUM(C90:C100)</f>
        <v>29552</v>
      </c>
      <c r="D101" s="18">
        <v>100</v>
      </c>
      <c r="E101" s="19">
        <f>SUM(E90:E100)</f>
        <v>4060.7540200000003</v>
      </c>
      <c r="F101" s="18">
        <v>100</v>
      </c>
      <c r="G101" s="19">
        <f>SUM(G90:G100)</f>
        <v>3811</v>
      </c>
      <c r="H101" s="18">
        <v>100</v>
      </c>
      <c r="I101" s="19">
        <f>SUM(I90:I100)</f>
        <v>8653.991610000001</v>
      </c>
      <c r="J101" s="18">
        <v>100</v>
      </c>
      <c r="K101" s="19">
        <f>SUM(K90:K100)</f>
        <v>33363</v>
      </c>
      <c r="L101" s="18">
        <v>100</v>
      </c>
      <c r="M101" s="19">
        <f>SUM(M90:M100)</f>
        <v>12714.74563</v>
      </c>
      <c r="N101" s="18">
        <v>100</v>
      </c>
      <c r="Q101" s="11">
        <f t="shared" si="11"/>
        <v>0</v>
      </c>
      <c r="R101" s="11">
        <f t="shared" si="12"/>
        <v>0</v>
      </c>
      <c r="S101" s="11">
        <f>SUM(C90:C100)-C101</f>
        <v>0</v>
      </c>
      <c r="T101" s="24">
        <v>4122886</v>
      </c>
      <c r="U101" s="24">
        <f>SUM(T90:T100)-T101</f>
        <v>0</v>
      </c>
      <c r="V101" s="11">
        <f>SUM(G90:G100)-G101</f>
        <v>0</v>
      </c>
      <c r="W101" s="24">
        <v>8526438</v>
      </c>
      <c r="X101" s="24">
        <f>SUM(W90:W100)-W101</f>
        <v>0</v>
      </c>
      <c r="Y101" s="11">
        <f>SUM(K90:K100)-K101</f>
        <v>0</v>
      </c>
      <c r="Z101" s="24">
        <v>12649324</v>
      </c>
      <c r="AA101" s="24">
        <f>SUM(Z90:Z100)-Z101</f>
        <v>-1</v>
      </c>
    </row>
    <row r="102" spans="1:26" ht="12" customHeight="1">
      <c r="A102" s="46" t="s">
        <v>58</v>
      </c>
      <c r="B102" s="8" t="s">
        <v>51</v>
      </c>
      <c r="C102" s="9">
        <v>7236</v>
      </c>
      <c r="D102" s="10">
        <v>17.61655508216677</v>
      </c>
      <c r="E102" s="9">
        <v>274.76258</v>
      </c>
      <c r="F102" s="10">
        <v>4.5578432737635755</v>
      </c>
      <c r="G102" s="9">
        <v>251</v>
      </c>
      <c r="H102" s="10">
        <v>7.508226144181872</v>
      </c>
      <c r="I102" s="9">
        <v>6.97177</v>
      </c>
      <c r="J102" s="10">
        <v>0.17277710932104892</v>
      </c>
      <c r="K102" s="9">
        <v>7487</v>
      </c>
      <c r="L102" s="10">
        <v>16.855779188617227</v>
      </c>
      <c r="M102" s="9">
        <f>E102+I102</f>
        <v>281.73435</v>
      </c>
      <c r="N102" s="10">
        <v>2.7995745916679597</v>
      </c>
      <c r="Q102" s="11">
        <f t="shared" si="11"/>
        <v>0</v>
      </c>
      <c r="R102" s="11">
        <f t="shared" si="12"/>
        <v>0</v>
      </c>
      <c r="T102" s="24">
        <v>251082</v>
      </c>
      <c r="W102" s="24">
        <v>6046</v>
      </c>
      <c r="Z102" s="24">
        <v>257128</v>
      </c>
    </row>
    <row r="103" spans="1:26" ht="12">
      <c r="A103" s="46"/>
      <c r="B103" s="12" t="s">
        <v>3</v>
      </c>
      <c r="C103" s="13">
        <v>16573</v>
      </c>
      <c r="D103" s="14">
        <v>40.34814363968351</v>
      </c>
      <c r="E103" s="13">
        <v>1174.72181</v>
      </c>
      <c r="F103" s="14">
        <v>19.486634243468938</v>
      </c>
      <c r="G103" s="13">
        <v>476</v>
      </c>
      <c r="H103" s="14">
        <v>14.238707747532157</v>
      </c>
      <c r="I103" s="13">
        <v>36.72265</v>
      </c>
      <c r="J103" s="14">
        <v>0.9100749613955449</v>
      </c>
      <c r="K103" s="13">
        <v>17049</v>
      </c>
      <c r="L103" s="14">
        <v>38.383087937322706</v>
      </c>
      <c r="M103" s="13">
        <f aca="true" t="shared" si="14" ref="M103:M111">E103+I103</f>
        <v>1211.44446</v>
      </c>
      <c r="N103" s="14">
        <v>12.03803912953075</v>
      </c>
      <c r="Q103" s="11">
        <f t="shared" si="11"/>
        <v>0</v>
      </c>
      <c r="R103" s="11">
        <f t="shared" si="12"/>
        <v>0</v>
      </c>
      <c r="T103" s="24">
        <v>1071559</v>
      </c>
      <c r="W103" s="24">
        <v>36609</v>
      </c>
      <c r="Z103" s="24">
        <v>1108168</v>
      </c>
    </row>
    <row r="104" spans="1:26" ht="12">
      <c r="A104" s="46"/>
      <c r="B104" s="12" t="s">
        <v>4</v>
      </c>
      <c r="C104" s="13">
        <v>7119</v>
      </c>
      <c r="D104" s="14">
        <v>17.33171028606208</v>
      </c>
      <c r="E104" s="13">
        <v>868.5175</v>
      </c>
      <c r="F104" s="14">
        <v>14.407226215159852</v>
      </c>
      <c r="G104" s="13">
        <v>412</v>
      </c>
      <c r="H104" s="14">
        <v>12.32425964702363</v>
      </c>
      <c r="I104" s="13">
        <v>51.38278</v>
      </c>
      <c r="J104" s="14">
        <v>1.2733879914683655</v>
      </c>
      <c r="K104" s="13">
        <v>7531</v>
      </c>
      <c r="L104" s="14">
        <v>16.954838128686568</v>
      </c>
      <c r="M104" s="13">
        <f t="shared" si="14"/>
        <v>919.9002800000001</v>
      </c>
      <c r="N104" s="14">
        <v>9.140984941155532</v>
      </c>
      <c r="Q104" s="11">
        <f t="shared" si="11"/>
        <v>0</v>
      </c>
      <c r="R104" s="11">
        <f t="shared" si="12"/>
        <v>0</v>
      </c>
      <c r="T104" s="24">
        <v>855921</v>
      </c>
      <c r="W104" s="24">
        <v>50338</v>
      </c>
      <c r="Z104" s="24">
        <v>906258</v>
      </c>
    </row>
    <row r="105" spans="1:26" ht="12">
      <c r="A105" s="46"/>
      <c r="B105" s="12" t="s">
        <v>5</v>
      </c>
      <c r="C105" s="13">
        <v>3716</v>
      </c>
      <c r="D105" s="14">
        <v>9.046865489957394</v>
      </c>
      <c r="E105" s="13">
        <v>640.496</v>
      </c>
      <c r="F105" s="14">
        <v>10.624737857216493</v>
      </c>
      <c r="G105" s="13">
        <v>367</v>
      </c>
      <c r="H105" s="14">
        <v>10.978163326353574</v>
      </c>
      <c r="I105" s="13">
        <v>63.67308</v>
      </c>
      <c r="J105" s="14">
        <v>1.577970974941499</v>
      </c>
      <c r="K105" s="13">
        <v>4083</v>
      </c>
      <c r="L105" s="14">
        <v>9.192219370525462</v>
      </c>
      <c r="M105" s="13">
        <f t="shared" si="14"/>
        <v>704.16908</v>
      </c>
      <c r="N105" s="14">
        <v>6.997279048884891</v>
      </c>
      <c r="Q105" s="11">
        <f t="shared" si="11"/>
        <v>0</v>
      </c>
      <c r="R105" s="11">
        <f t="shared" si="12"/>
        <v>0</v>
      </c>
      <c r="T105" s="24">
        <v>657414</v>
      </c>
      <c r="W105" s="24">
        <v>63226</v>
      </c>
      <c r="Z105" s="24">
        <v>720640</v>
      </c>
    </row>
    <row r="106" spans="1:26" ht="12">
      <c r="A106" s="46"/>
      <c r="B106" s="12" t="s">
        <v>6</v>
      </c>
      <c r="C106" s="13">
        <v>3095</v>
      </c>
      <c r="D106" s="14">
        <v>7.534996956786366</v>
      </c>
      <c r="E106" s="13">
        <v>746.56798</v>
      </c>
      <c r="F106" s="14">
        <v>12.384291361837771</v>
      </c>
      <c r="G106" s="13">
        <v>452</v>
      </c>
      <c r="H106" s="14">
        <v>13.52078970984146</v>
      </c>
      <c r="I106" s="13">
        <v>111.11233</v>
      </c>
      <c r="J106" s="14">
        <v>2.753628875784265</v>
      </c>
      <c r="K106" s="13">
        <v>3547</v>
      </c>
      <c r="L106" s="14">
        <v>7.985501373317124</v>
      </c>
      <c r="M106" s="13">
        <f t="shared" si="14"/>
        <v>857.6803100000001</v>
      </c>
      <c r="N106" s="14">
        <v>8.522709437631226</v>
      </c>
      <c r="Q106" s="11">
        <f t="shared" si="11"/>
        <v>0</v>
      </c>
      <c r="R106" s="11">
        <f t="shared" si="12"/>
        <v>0</v>
      </c>
      <c r="T106" s="24">
        <v>772414</v>
      </c>
      <c r="W106" s="24">
        <v>108105</v>
      </c>
      <c r="Z106" s="24">
        <v>880520</v>
      </c>
    </row>
    <row r="107" spans="1:26" ht="12">
      <c r="A107" s="46"/>
      <c r="B107" s="12" t="s">
        <v>7</v>
      </c>
      <c r="C107" s="13">
        <v>1965</v>
      </c>
      <c r="D107" s="14">
        <v>4.783931832014607</v>
      </c>
      <c r="E107" s="13">
        <v>738.70244</v>
      </c>
      <c r="F107" s="14">
        <v>12.253815448474612</v>
      </c>
      <c r="G107" s="13">
        <v>483</v>
      </c>
      <c r="H107" s="14">
        <v>14.448100508525277</v>
      </c>
      <c r="I107" s="13">
        <v>185.60282</v>
      </c>
      <c r="J107" s="14">
        <v>4.599681102709207</v>
      </c>
      <c r="K107" s="13">
        <v>2448</v>
      </c>
      <c r="L107" s="14">
        <v>5.511279211130622</v>
      </c>
      <c r="M107" s="13">
        <f t="shared" si="14"/>
        <v>924.3052600000001</v>
      </c>
      <c r="N107" s="14">
        <v>9.184756920272758</v>
      </c>
      <c r="Q107" s="11">
        <f t="shared" si="11"/>
        <v>0</v>
      </c>
      <c r="R107" s="11">
        <f t="shared" si="12"/>
        <v>0</v>
      </c>
      <c r="T107" s="24">
        <v>789457</v>
      </c>
      <c r="W107" s="24">
        <v>194906</v>
      </c>
      <c r="Z107" s="24">
        <v>984363</v>
      </c>
    </row>
    <row r="108" spans="1:26" ht="12">
      <c r="A108" s="46"/>
      <c r="B108" s="12" t="s">
        <v>8</v>
      </c>
      <c r="C108" s="13">
        <v>962</v>
      </c>
      <c r="D108" s="14">
        <v>2.3420572124163117</v>
      </c>
      <c r="E108" s="13">
        <v>647.29035</v>
      </c>
      <c r="F108" s="14">
        <v>10.737444552746487</v>
      </c>
      <c r="G108" s="13">
        <v>416</v>
      </c>
      <c r="H108" s="14">
        <v>12.443912653305414</v>
      </c>
      <c r="I108" s="13">
        <v>285.9661</v>
      </c>
      <c r="J108" s="14">
        <v>7.086922850555026</v>
      </c>
      <c r="K108" s="13">
        <v>1378</v>
      </c>
      <c r="L108" s="14">
        <v>3.1023458958080057</v>
      </c>
      <c r="M108" s="13">
        <f t="shared" si="14"/>
        <v>933.25645</v>
      </c>
      <c r="N108" s="14">
        <v>9.273704271169773</v>
      </c>
      <c r="Q108" s="11">
        <f t="shared" si="11"/>
        <v>0</v>
      </c>
      <c r="R108" s="11">
        <f t="shared" si="12"/>
        <v>0</v>
      </c>
      <c r="T108" s="24">
        <v>673831</v>
      </c>
      <c r="W108" s="24">
        <v>283573</v>
      </c>
      <c r="Z108" s="24">
        <v>957404</v>
      </c>
    </row>
    <row r="109" spans="1:26" ht="12">
      <c r="A109" s="46"/>
      <c r="B109" s="12" t="s">
        <v>9</v>
      </c>
      <c r="C109" s="13">
        <v>266</v>
      </c>
      <c r="D109" s="14">
        <v>0.6475958612294583</v>
      </c>
      <c r="E109" s="13">
        <v>360.80518</v>
      </c>
      <c r="F109" s="14">
        <v>5.985143474784871</v>
      </c>
      <c r="G109" s="13">
        <v>246</v>
      </c>
      <c r="H109" s="14">
        <v>7.358659886329644</v>
      </c>
      <c r="I109" s="13">
        <v>334.0264</v>
      </c>
      <c r="J109" s="14">
        <v>8.277971853477155</v>
      </c>
      <c r="K109" s="13">
        <v>512</v>
      </c>
      <c r="L109" s="14">
        <v>1.1526858480796074</v>
      </c>
      <c r="M109" s="13">
        <f t="shared" si="14"/>
        <v>694.83158</v>
      </c>
      <c r="N109" s="14">
        <v>6.904492962453826</v>
      </c>
      <c r="Q109" s="11">
        <f t="shared" si="11"/>
        <v>0</v>
      </c>
      <c r="R109" s="11">
        <f t="shared" si="12"/>
        <v>0</v>
      </c>
      <c r="T109" s="24">
        <v>414920</v>
      </c>
      <c r="W109" s="24">
        <v>357152</v>
      </c>
      <c r="Z109" s="24">
        <v>772072</v>
      </c>
    </row>
    <row r="110" spans="1:26" ht="12">
      <c r="A110" s="46"/>
      <c r="B110" s="12" t="s">
        <v>10</v>
      </c>
      <c r="C110" s="13">
        <v>118</v>
      </c>
      <c r="D110" s="14">
        <v>0.2872793670115642</v>
      </c>
      <c r="E110" s="13">
        <v>338.04547</v>
      </c>
      <c r="F110" s="14">
        <v>5.607598646314016</v>
      </c>
      <c r="G110" s="13">
        <v>131</v>
      </c>
      <c r="H110" s="14">
        <v>3.9186359557283876</v>
      </c>
      <c r="I110" s="13">
        <v>413.87972</v>
      </c>
      <c r="J110" s="14">
        <v>10.256927814343435</v>
      </c>
      <c r="K110" s="13">
        <v>249</v>
      </c>
      <c r="L110" s="14">
        <v>0.5605835472105903</v>
      </c>
      <c r="M110" s="13">
        <f t="shared" si="14"/>
        <v>751.92519</v>
      </c>
      <c r="N110" s="14">
        <v>7.4718281841000325</v>
      </c>
      <c r="Q110" s="11">
        <f t="shared" si="11"/>
        <v>0</v>
      </c>
      <c r="R110" s="11">
        <f t="shared" si="12"/>
        <v>0</v>
      </c>
      <c r="T110" s="24">
        <v>366438</v>
      </c>
      <c r="W110" s="24">
        <v>485022</v>
      </c>
      <c r="Z110" s="24">
        <v>851460</v>
      </c>
    </row>
    <row r="111" spans="1:26" ht="12">
      <c r="A111" s="46"/>
      <c r="B111" s="12" t="s">
        <v>11</v>
      </c>
      <c r="C111" s="13">
        <v>16</v>
      </c>
      <c r="D111" s="14">
        <v>0.038953134510042606</v>
      </c>
      <c r="E111" s="13">
        <v>110.76988</v>
      </c>
      <c r="F111" s="14">
        <v>1.8374836649648523</v>
      </c>
      <c r="G111" s="13">
        <v>57</v>
      </c>
      <c r="H111" s="14">
        <v>1.7050553395154053</v>
      </c>
      <c r="I111" s="13">
        <v>396.33689</v>
      </c>
      <c r="J111" s="14">
        <v>9.822174594327487</v>
      </c>
      <c r="K111" s="13">
        <v>73</v>
      </c>
      <c r="L111" s="14">
        <v>0.16434778693322527</v>
      </c>
      <c r="M111" s="13">
        <f t="shared" si="14"/>
        <v>507.10677</v>
      </c>
      <c r="N111" s="14">
        <v>5.039084614832404</v>
      </c>
      <c r="Q111" s="11">
        <f t="shared" si="11"/>
        <v>0</v>
      </c>
      <c r="R111" s="11">
        <f t="shared" si="12"/>
        <v>0</v>
      </c>
      <c r="T111" s="24">
        <v>123334</v>
      </c>
      <c r="W111" s="24">
        <v>372571</v>
      </c>
      <c r="Z111" s="24">
        <v>495905</v>
      </c>
    </row>
    <row r="112" spans="1:26" ht="12">
      <c r="A112" s="46"/>
      <c r="B112" s="15" t="s">
        <v>12</v>
      </c>
      <c r="C112" s="16">
        <v>9</v>
      </c>
      <c r="D112" s="17">
        <v>0.021911138161898967</v>
      </c>
      <c r="E112" s="16">
        <v>127.66719</v>
      </c>
      <c r="F112" s="17">
        <v>2.117781261268534</v>
      </c>
      <c r="G112" s="16">
        <v>52</v>
      </c>
      <c r="H112" s="17">
        <v>1.5554890816631768</v>
      </c>
      <c r="I112" s="16">
        <v>2149.44911</v>
      </c>
      <c r="J112" s="17">
        <v>53.26848187167697</v>
      </c>
      <c r="K112" s="16">
        <v>61</v>
      </c>
      <c r="L112" s="17">
        <v>0.13733171236885947</v>
      </c>
      <c r="M112" s="16">
        <f>E112+I112</f>
        <v>2277.1163</v>
      </c>
      <c r="N112" s="17">
        <v>22.62754589830085</v>
      </c>
      <c r="Q112" s="11">
        <f t="shared" si="11"/>
        <v>0</v>
      </c>
      <c r="R112" s="11">
        <f t="shared" si="12"/>
        <v>0</v>
      </c>
      <c r="T112" s="24">
        <v>94686</v>
      </c>
      <c r="W112" s="24">
        <v>2114375</v>
      </c>
      <c r="Z112" s="24">
        <v>2209061</v>
      </c>
    </row>
    <row r="113" spans="1:27" ht="12">
      <c r="A113" s="46"/>
      <c r="B113" s="5" t="s">
        <v>13</v>
      </c>
      <c r="C113" s="19">
        <f>SUM(C102:C112)</f>
        <v>41075</v>
      </c>
      <c r="D113" s="18">
        <v>100</v>
      </c>
      <c r="E113" s="19">
        <f>SUM(E102:E112)</f>
        <v>6028.346380000001</v>
      </c>
      <c r="F113" s="18">
        <v>100</v>
      </c>
      <c r="G113" s="19">
        <f>SUM(G102:G112)</f>
        <v>3343</v>
      </c>
      <c r="H113" s="18">
        <v>100</v>
      </c>
      <c r="I113" s="19">
        <f>SUM(I102:I112)</f>
        <v>4035.12365</v>
      </c>
      <c r="J113" s="18">
        <v>100</v>
      </c>
      <c r="K113" s="19">
        <f>SUM(K102:K112)</f>
        <v>44418</v>
      </c>
      <c r="L113" s="18">
        <v>100</v>
      </c>
      <c r="M113" s="19">
        <f>SUM(M102:M112)</f>
        <v>10063.47003</v>
      </c>
      <c r="N113" s="18">
        <v>100</v>
      </c>
      <c r="Q113" s="11">
        <f t="shared" si="11"/>
        <v>0</v>
      </c>
      <c r="R113" s="11">
        <f t="shared" si="12"/>
        <v>0</v>
      </c>
      <c r="S113" s="11">
        <f>SUM(C102:C112)-C113</f>
        <v>0</v>
      </c>
      <c r="T113" s="24">
        <v>6071056</v>
      </c>
      <c r="U113" s="24">
        <f>SUM(T102:T112)-T113</f>
        <v>0</v>
      </c>
      <c r="V113" s="11">
        <f>SUM(G102:G112)-G113</f>
        <v>0</v>
      </c>
      <c r="W113" s="24">
        <v>4071923</v>
      </c>
      <c r="X113" s="24">
        <f>SUM(W102:W112)-W113</f>
        <v>0</v>
      </c>
      <c r="Y113" s="11">
        <f>SUM(K102:K112)-K113</f>
        <v>0</v>
      </c>
      <c r="Z113" s="24">
        <v>10142979</v>
      </c>
      <c r="AA113" s="24">
        <f>SUM(Z102:Z112)-Z113</f>
        <v>0</v>
      </c>
    </row>
    <row r="114" spans="1:26" ht="12" customHeight="1">
      <c r="A114" s="46" t="s">
        <v>59</v>
      </c>
      <c r="B114" s="8" t="s">
        <v>51</v>
      </c>
      <c r="C114" s="9">
        <v>3338</v>
      </c>
      <c r="D114" s="10">
        <v>9.398316299236985</v>
      </c>
      <c r="E114" s="9">
        <v>120.20165</v>
      </c>
      <c r="F114" s="10">
        <v>1.9161853905788528</v>
      </c>
      <c r="G114" s="9">
        <v>136</v>
      </c>
      <c r="H114" s="10">
        <v>5.3648915187376724</v>
      </c>
      <c r="I114" s="9">
        <v>3.40258</v>
      </c>
      <c r="J114" s="10">
        <v>0.1819981075958105</v>
      </c>
      <c r="K114" s="9">
        <v>3474</v>
      </c>
      <c r="L114" s="10">
        <v>9.12961210974456</v>
      </c>
      <c r="M114" s="9">
        <f>E114+I114</f>
        <v>123.60423</v>
      </c>
      <c r="N114" s="10">
        <v>1.5180068374951565</v>
      </c>
      <c r="Q114" s="11">
        <f t="shared" si="11"/>
        <v>0</v>
      </c>
      <c r="R114" s="11">
        <f t="shared" si="12"/>
        <v>0</v>
      </c>
      <c r="T114" s="24">
        <v>115136</v>
      </c>
      <c r="W114" s="24">
        <v>3388</v>
      </c>
      <c r="Z114" s="24">
        <v>118523</v>
      </c>
    </row>
    <row r="115" spans="1:26" ht="12">
      <c r="A115" s="46"/>
      <c r="B115" s="12" t="s">
        <v>3</v>
      </c>
      <c r="C115" s="13">
        <v>12191</v>
      </c>
      <c r="D115" s="14">
        <v>34.32440802995748</v>
      </c>
      <c r="E115" s="13">
        <v>895.60873</v>
      </c>
      <c r="F115" s="14">
        <v>14.277277925060766</v>
      </c>
      <c r="G115" s="13">
        <v>332</v>
      </c>
      <c r="H115" s="14">
        <v>13.096646942800788</v>
      </c>
      <c r="I115" s="13">
        <v>25.22184</v>
      </c>
      <c r="J115" s="14">
        <v>1.349072512647555</v>
      </c>
      <c r="K115" s="13">
        <v>12523</v>
      </c>
      <c r="L115" s="14">
        <v>32.9102281089036</v>
      </c>
      <c r="M115" s="13">
        <f aca="true" t="shared" si="15" ref="M115:M123">E115+I115</f>
        <v>920.8305700000001</v>
      </c>
      <c r="N115" s="14">
        <v>11.30889372826935</v>
      </c>
      <c r="Q115" s="11">
        <f t="shared" si="11"/>
        <v>0</v>
      </c>
      <c r="R115" s="11">
        <f t="shared" si="12"/>
        <v>0</v>
      </c>
      <c r="T115" s="24">
        <v>805719</v>
      </c>
      <c r="W115" s="24">
        <v>23334</v>
      </c>
      <c r="Z115" s="24">
        <v>829053</v>
      </c>
    </row>
    <row r="116" spans="1:26" ht="12">
      <c r="A116" s="46"/>
      <c r="B116" s="12" t="s">
        <v>4</v>
      </c>
      <c r="C116" s="13">
        <v>7427</v>
      </c>
      <c r="D116" s="14">
        <v>20.91111298814652</v>
      </c>
      <c r="E116" s="13">
        <v>905.79326</v>
      </c>
      <c r="F116" s="14">
        <v>14.439633829459016</v>
      </c>
      <c r="G116" s="13">
        <v>379</v>
      </c>
      <c r="H116" s="14">
        <v>14.95069033530572</v>
      </c>
      <c r="I116" s="13">
        <v>47.38041</v>
      </c>
      <c r="J116" s="14">
        <v>2.5342960215817456</v>
      </c>
      <c r="K116" s="13">
        <v>7806</v>
      </c>
      <c r="L116" s="14">
        <v>20.514033427940713</v>
      </c>
      <c r="M116" s="13">
        <f t="shared" si="15"/>
        <v>953.17367</v>
      </c>
      <c r="N116" s="14">
        <v>11.706105433287776</v>
      </c>
      <c r="Q116" s="11">
        <f t="shared" si="11"/>
        <v>0</v>
      </c>
      <c r="R116" s="11">
        <f t="shared" si="12"/>
        <v>0</v>
      </c>
      <c r="T116" s="24">
        <v>857414</v>
      </c>
      <c r="W116" s="24">
        <v>45447</v>
      </c>
      <c r="Z116" s="24">
        <v>902861</v>
      </c>
    </row>
    <row r="117" spans="1:26" ht="12">
      <c r="A117" s="46"/>
      <c r="B117" s="12" t="s">
        <v>5</v>
      </c>
      <c r="C117" s="13">
        <v>4713</v>
      </c>
      <c r="D117" s="14">
        <v>13.269701832925078</v>
      </c>
      <c r="E117" s="13">
        <v>816.63581</v>
      </c>
      <c r="F117" s="14">
        <v>13.018337173786948</v>
      </c>
      <c r="G117" s="13">
        <v>282</v>
      </c>
      <c r="H117" s="14">
        <v>11.124260355029586</v>
      </c>
      <c r="I117" s="13">
        <v>49.04492</v>
      </c>
      <c r="J117" s="14">
        <v>2.623327776918667</v>
      </c>
      <c r="K117" s="13">
        <v>4995</v>
      </c>
      <c r="L117" s="14">
        <v>13.126773888363292</v>
      </c>
      <c r="M117" s="13">
        <f t="shared" si="15"/>
        <v>865.68073</v>
      </c>
      <c r="N117" s="14">
        <v>10.631588152183776</v>
      </c>
      <c r="Q117" s="11">
        <f t="shared" si="11"/>
        <v>0</v>
      </c>
      <c r="R117" s="11">
        <f t="shared" si="12"/>
        <v>0</v>
      </c>
      <c r="T117" s="24">
        <v>805268</v>
      </c>
      <c r="W117" s="24">
        <v>45962</v>
      </c>
      <c r="Z117" s="24">
        <v>851229</v>
      </c>
    </row>
    <row r="118" spans="1:26" ht="12">
      <c r="A118" s="46"/>
      <c r="B118" s="12" t="s">
        <v>6</v>
      </c>
      <c r="C118" s="13">
        <v>4041</v>
      </c>
      <c r="D118" s="14">
        <v>11.377650139369878</v>
      </c>
      <c r="E118" s="13">
        <v>977.50821</v>
      </c>
      <c r="F118" s="14">
        <v>15.582872208267402</v>
      </c>
      <c r="G118" s="13">
        <v>396</v>
      </c>
      <c r="H118" s="14">
        <v>15.621301775147929</v>
      </c>
      <c r="I118" s="13">
        <v>96.6393</v>
      </c>
      <c r="J118" s="14">
        <v>5.169068682994613</v>
      </c>
      <c r="K118" s="13">
        <v>4437</v>
      </c>
      <c r="L118" s="14">
        <v>11.660359508041628</v>
      </c>
      <c r="M118" s="13">
        <f t="shared" si="15"/>
        <v>1074.14751</v>
      </c>
      <c r="N118" s="14">
        <v>13.19180795558855</v>
      </c>
      <c r="Q118" s="11">
        <f t="shared" si="11"/>
        <v>0</v>
      </c>
      <c r="R118" s="11">
        <f t="shared" si="12"/>
        <v>0</v>
      </c>
      <c r="T118" s="24">
        <v>1003460</v>
      </c>
      <c r="W118" s="24">
        <v>96187</v>
      </c>
      <c r="Z118" s="24">
        <v>1099647</v>
      </c>
    </row>
    <row r="119" spans="1:26" ht="12">
      <c r="A119" s="46"/>
      <c r="B119" s="12" t="s">
        <v>7</v>
      </c>
      <c r="C119" s="13">
        <v>2520</v>
      </c>
      <c r="D119" s="14">
        <v>7.095193850831996</v>
      </c>
      <c r="E119" s="13">
        <v>945.299</v>
      </c>
      <c r="F119" s="14">
        <v>15.069411555738203</v>
      </c>
      <c r="G119" s="13">
        <v>416</v>
      </c>
      <c r="H119" s="14">
        <v>16.41025641025641</v>
      </c>
      <c r="I119" s="13">
        <v>162.26748</v>
      </c>
      <c r="J119" s="14">
        <v>8.67940629885</v>
      </c>
      <c r="K119" s="13">
        <v>2936</v>
      </c>
      <c r="L119" s="14">
        <v>7.715757384631557</v>
      </c>
      <c r="M119" s="13">
        <f t="shared" si="15"/>
        <v>1107.56648</v>
      </c>
      <c r="N119" s="14">
        <v>13.602232622786797</v>
      </c>
      <c r="Q119" s="11">
        <f t="shared" si="11"/>
        <v>0</v>
      </c>
      <c r="R119" s="11">
        <f t="shared" si="12"/>
        <v>0</v>
      </c>
      <c r="T119" s="24">
        <v>996189</v>
      </c>
      <c r="W119" s="24">
        <v>153295</v>
      </c>
      <c r="Z119" s="24">
        <v>1149484</v>
      </c>
    </row>
    <row r="120" spans="1:26" ht="12">
      <c r="A120" s="46"/>
      <c r="B120" s="12" t="s">
        <v>8</v>
      </c>
      <c r="C120" s="13">
        <v>903</v>
      </c>
      <c r="D120" s="14">
        <v>2.5424444632147987</v>
      </c>
      <c r="E120" s="13">
        <v>598.63845</v>
      </c>
      <c r="F120" s="14">
        <v>9.543148967828387</v>
      </c>
      <c r="G120" s="13">
        <v>315</v>
      </c>
      <c r="H120" s="14">
        <v>12.42603550295858</v>
      </c>
      <c r="I120" s="13">
        <v>220.86331</v>
      </c>
      <c r="J120" s="14">
        <v>11.813595700129563</v>
      </c>
      <c r="K120" s="13">
        <v>1218</v>
      </c>
      <c r="L120" s="14">
        <v>3.2008830022075054</v>
      </c>
      <c r="M120" s="13">
        <f t="shared" si="15"/>
        <v>819.5017600000001</v>
      </c>
      <c r="N120" s="14">
        <v>10.064455520812796</v>
      </c>
      <c r="Q120" s="11">
        <f t="shared" si="11"/>
        <v>0</v>
      </c>
      <c r="R120" s="11">
        <f t="shared" si="12"/>
        <v>0</v>
      </c>
      <c r="T120" s="24">
        <v>630609</v>
      </c>
      <c r="W120" s="24">
        <v>226700</v>
      </c>
      <c r="Z120" s="24">
        <v>857309</v>
      </c>
    </row>
    <row r="121" spans="1:26" ht="12">
      <c r="A121" s="46"/>
      <c r="B121" s="12" t="s">
        <v>9</v>
      </c>
      <c r="C121" s="13">
        <v>248</v>
      </c>
      <c r="D121" s="14">
        <v>0.6982571726215615</v>
      </c>
      <c r="E121" s="13">
        <v>334.97557</v>
      </c>
      <c r="F121" s="14">
        <v>5.339987374839063</v>
      </c>
      <c r="G121" s="13">
        <v>158</v>
      </c>
      <c r="H121" s="14">
        <v>6.232741617357002</v>
      </c>
      <c r="I121" s="13">
        <v>223.00522</v>
      </c>
      <c r="J121" s="14">
        <v>11.928162754141677</v>
      </c>
      <c r="K121" s="13">
        <v>406</v>
      </c>
      <c r="L121" s="14">
        <v>1.0669610007358352</v>
      </c>
      <c r="M121" s="13">
        <f t="shared" si="15"/>
        <v>557.9807900000001</v>
      </c>
      <c r="N121" s="14">
        <v>6.852667213823904</v>
      </c>
      <c r="Q121" s="11">
        <f t="shared" si="11"/>
        <v>0</v>
      </c>
      <c r="R121" s="11">
        <f t="shared" si="12"/>
        <v>0</v>
      </c>
      <c r="T121" s="24">
        <v>363587</v>
      </c>
      <c r="W121" s="24">
        <v>226455</v>
      </c>
      <c r="Z121" s="24">
        <v>590042</v>
      </c>
    </row>
    <row r="122" spans="1:26" ht="12">
      <c r="A122" s="46"/>
      <c r="B122" s="12" t="s">
        <v>10</v>
      </c>
      <c r="C122" s="13">
        <v>106</v>
      </c>
      <c r="D122" s="14">
        <v>0.29844863023340934</v>
      </c>
      <c r="E122" s="13">
        <v>321.588</v>
      </c>
      <c r="F122" s="14">
        <v>5.126570453778896</v>
      </c>
      <c r="G122" s="13">
        <v>78</v>
      </c>
      <c r="H122" s="14">
        <v>3.076923076923077</v>
      </c>
      <c r="I122" s="13">
        <v>235.90449</v>
      </c>
      <c r="J122" s="14">
        <v>12.61812235226058</v>
      </c>
      <c r="K122" s="13">
        <v>184</v>
      </c>
      <c r="L122" s="14">
        <v>0.48354882791968884</v>
      </c>
      <c r="M122" s="13">
        <f t="shared" si="15"/>
        <v>557.4924900000001</v>
      </c>
      <c r="N122" s="14">
        <v>6.846670309520961</v>
      </c>
      <c r="Q122" s="11">
        <f t="shared" si="11"/>
        <v>0</v>
      </c>
      <c r="R122" s="11">
        <f t="shared" si="12"/>
        <v>0</v>
      </c>
      <c r="T122" s="24">
        <v>355097</v>
      </c>
      <c r="W122" s="24">
        <v>268486</v>
      </c>
      <c r="Z122" s="24">
        <v>623583</v>
      </c>
    </row>
    <row r="123" spans="1:26" ht="12">
      <c r="A123" s="46"/>
      <c r="B123" s="12" t="s">
        <v>11</v>
      </c>
      <c r="C123" s="13">
        <v>21</v>
      </c>
      <c r="D123" s="14">
        <v>0.05912661542359997</v>
      </c>
      <c r="E123" s="13">
        <v>134.45801</v>
      </c>
      <c r="F123" s="14">
        <v>2.1434520608353154</v>
      </c>
      <c r="G123" s="13">
        <v>19</v>
      </c>
      <c r="H123" s="14">
        <v>0.7495069033530573</v>
      </c>
      <c r="I123" s="13">
        <v>122.35989</v>
      </c>
      <c r="J123" s="14">
        <v>6.544818468818231</v>
      </c>
      <c r="K123" s="13">
        <v>40</v>
      </c>
      <c r="L123" s="14">
        <v>0.10511931041732367</v>
      </c>
      <c r="M123" s="13">
        <f t="shared" si="15"/>
        <v>256.8179</v>
      </c>
      <c r="N123" s="14">
        <v>3.1540290181909416</v>
      </c>
      <c r="Q123" s="11">
        <f t="shared" si="11"/>
        <v>0</v>
      </c>
      <c r="R123" s="11">
        <f t="shared" si="12"/>
        <v>0</v>
      </c>
      <c r="T123" s="24">
        <v>125259</v>
      </c>
      <c r="W123" s="24">
        <v>154018</v>
      </c>
      <c r="Z123" s="24">
        <v>279277</v>
      </c>
    </row>
    <row r="124" spans="1:26" ht="12">
      <c r="A124" s="46"/>
      <c r="B124" s="15" t="s">
        <v>12</v>
      </c>
      <c r="C124" s="16">
        <v>9</v>
      </c>
      <c r="D124" s="17">
        <v>0.0253399780386857</v>
      </c>
      <c r="E124" s="16">
        <v>222.25889</v>
      </c>
      <c r="F124" s="17">
        <v>3.5431230598271513</v>
      </c>
      <c r="G124" s="16">
        <v>24</v>
      </c>
      <c r="H124" s="17">
        <v>0.9467455621301775</v>
      </c>
      <c r="I124" s="16">
        <v>683.47945</v>
      </c>
      <c r="J124" s="17">
        <v>36.55813132406156</v>
      </c>
      <c r="K124" s="16">
        <v>33</v>
      </c>
      <c r="L124" s="17">
        <v>0.08672343109429202</v>
      </c>
      <c r="M124" s="16">
        <f>E124+I124</f>
        <v>905.7383400000001</v>
      </c>
      <c r="N124" s="17">
        <v>11.12354320803999</v>
      </c>
      <c r="Q124" s="11">
        <f t="shared" si="11"/>
        <v>0</v>
      </c>
      <c r="R124" s="11">
        <f t="shared" si="12"/>
        <v>0</v>
      </c>
      <c r="T124" s="24">
        <v>252902</v>
      </c>
      <c r="W124" s="24">
        <v>622591</v>
      </c>
      <c r="Z124" s="24">
        <v>875493</v>
      </c>
    </row>
    <row r="125" spans="1:27" ht="12">
      <c r="A125" s="46"/>
      <c r="B125" s="5" t="s">
        <v>13</v>
      </c>
      <c r="C125" s="19">
        <f>SUM(C114:C124)</f>
        <v>35517</v>
      </c>
      <c r="D125" s="18">
        <v>100</v>
      </c>
      <c r="E125" s="19">
        <f>SUM(E114:E124)</f>
        <v>6272.96558</v>
      </c>
      <c r="F125" s="18">
        <v>100</v>
      </c>
      <c r="G125" s="19">
        <f>SUM(G114:G124)</f>
        <v>2535</v>
      </c>
      <c r="H125" s="18">
        <v>100</v>
      </c>
      <c r="I125" s="19">
        <f>SUM(I114:I124)</f>
        <v>1869.56889</v>
      </c>
      <c r="J125" s="18">
        <v>100</v>
      </c>
      <c r="K125" s="19">
        <f>SUM(K114:K124)</f>
        <v>38052</v>
      </c>
      <c r="L125" s="18">
        <v>100</v>
      </c>
      <c r="M125" s="19">
        <f>SUM(M114:M124)</f>
        <v>8142.5344700000005</v>
      </c>
      <c r="N125" s="18">
        <v>100</v>
      </c>
      <c r="Q125" s="11">
        <f t="shared" si="11"/>
        <v>0</v>
      </c>
      <c r="R125" s="11">
        <f t="shared" si="12"/>
        <v>0</v>
      </c>
      <c r="S125" s="11">
        <f>SUM(C114:C124)-C125</f>
        <v>0</v>
      </c>
      <c r="T125" s="24">
        <v>6310640</v>
      </c>
      <c r="U125" s="24">
        <f>SUM(T114:T124)-T125</f>
        <v>0</v>
      </c>
      <c r="V125" s="11">
        <f>SUM(G114:G124)-G125</f>
        <v>0</v>
      </c>
      <c r="W125" s="24">
        <v>1865861</v>
      </c>
      <c r="X125" s="24">
        <f>SUM(W114:W124)-W125</f>
        <v>2</v>
      </c>
      <c r="Y125" s="11">
        <f>SUM(K114:K124)-K125</f>
        <v>0</v>
      </c>
      <c r="Z125" s="24">
        <v>8176501</v>
      </c>
      <c r="AA125" s="24">
        <f>SUM(Z114:Z124)-Z125</f>
        <v>0</v>
      </c>
    </row>
    <row r="126" spans="1:26" ht="12" customHeight="1">
      <c r="A126" s="46" t="s">
        <v>60</v>
      </c>
      <c r="B126" s="8" t="s">
        <v>51</v>
      </c>
      <c r="C126" s="9">
        <v>11187</v>
      </c>
      <c r="D126" s="10">
        <v>12.958265281301038</v>
      </c>
      <c r="E126" s="9">
        <v>431.49946</v>
      </c>
      <c r="F126" s="10">
        <v>2.676855124602275</v>
      </c>
      <c r="G126" s="9">
        <v>317</v>
      </c>
      <c r="H126" s="10">
        <v>5.358350236646383</v>
      </c>
      <c r="I126" s="9">
        <v>8.56596</v>
      </c>
      <c r="J126" s="10">
        <v>0.12924553907112324</v>
      </c>
      <c r="K126" s="9">
        <v>11504</v>
      </c>
      <c r="L126" s="10">
        <v>12.470866261233427</v>
      </c>
      <c r="M126" s="9">
        <f>E126+I126</f>
        <v>440.06542</v>
      </c>
      <c r="N126" s="10">
        <v>1.934582596705439</v>
      </c>
      <c r="Q126" s="11">
        <f t="shared" si="11"/>
        <v>0</v>
      </c>
      <c r="R126" s="11">
        <f t="shared" si="12"/>
        <v>0</v>
      </c>
      <c r="T126" s="24">
        <v>394276</v>
      </c>
      <c r="W126" s="24">
        <v>7789</v>
      </c>
      <c r="Z126" s="24">
        <v>402066</v>
      </c>
    </row>
    <row r="127" spans="1:26" ht="12">
      <c r="A127" s="46"/>
      <c r="B127" s="12" t="s">
        <v>3</v>
      </c>
      <c r="C127" s="13">
        <v>31517</v>
      </c>
      <c r="D127" s="14">
        <v>36.50716428629345</v>
      </c>
      <c r="E127" s="13">
        <v>2279.44178</v>
      </c>
      <c r="F127" s="14">
        <v>14.140771833238288</v>
      </c>
      <c r="G127" s="13">
        <v>640</v>
      </c>
      <c r="H127" s="14">
        <v>10.818120351588911</v>
      </c>
      <c r="I127" s="13">
        <v>49.5214</v>
      </c>
      <c r="J127" s="14">
        <v>0.7471923799033293</v>
      </c>
      <c r="K127" s="13">
        <v>32157</v>
      </c>
      <c r="L127" s="14">
        <v>34.85967023317831</v>
      </c>
      <c r="M127" s="13">
        <f aca="true" t="shared" si="16" ref="M127:M135">E127+I127</f>
        <v>2328.96318</v>
      </c>
      <c r="N127" s="14">
        <v>10.238413271362601</v>
      </c>
      <c r="Q127" s="11">
        <f t="shared" si="11"/>
        <v>0</v>
      </c>
      <c r="R127" s="11">
        <f t="shared" si="12"/>
        <v>0</v>
      </c>
      <c r="T127" s="24">
        <v>2038144</v>
      </c>
      <c r="W127" s="24">
        <v>48773</v>
      </c>
      <c r="Z127" s="24">
        <v>2086916</v>
      </c>
    </row>
    <row r="128" spans="1:26" ht="12">
      <c r="A128" s="46"/>
      <c r="B128" s="12" t="s">
        <v>4</v>
      </c>
      <c r="C128" s="13">
        <v>16502</v>
      </c>
      <c r="D128" s="14">
        <v>19.11480233056492</v>
      </c>
      <c r="E128" s="13">
        <v>2000.92504</v>
      </c>
      <c r="F128" s="14">
        <v>12.412962109544731</v>
      </c>
      <c r="G128" s="13">
        <v>675</v>
      </c>
      <c r="H128" s="14">
        <v>11.40973630831643</v>
      </c>
      <c r="I128" s="13">
        <v>84.2881</v>
      </c>
      <c r="J128" s="14">
        <v>1.2717618249187181</v>
      </c>
      <c r="K128" s="13">
        <v>17177</v>
      </c>
      <c r="L128" s="14">
        <v>18.62065975045259</v>
      </c>
      <c r="M128" s="13">
        <f t="shared" si="16"/>
        <v>2085.2131400000003</v>
      </c>
      <c r="N128" s="14">
        <v>9.166857625544635</v>
      </c>
      <c r="Q128" s="11">
        <f t="shared" si="11"/>
        <v>0</v>
      </c>
      <c r="R128" s="11">
        <f t="shared" si="12"/>
        <v>0</v>
      </c>
      <c r="T128" s="24">
        <v>1920707</v>
      </c>
      <c r="W128" s="24">
        <v>83604</v>
      </c>
      <c r="Z128" s="24">
        <v>2004311</v>
      </c>
    </row>
    <row r="129" spans="1:26" ht="12">
      <c r="A129" s="46"/>
      <c r="B129" s="12" t="s">
        <v>5</v>
      </c>
      <c r="C129" s="13">
        <v>9325</v>
      </c>
      <c r="D129" s="14">
        <v>10.80145023224566</v>
      </c>
      <c r="E129" s="13">
        <v>1611.95274</v>
      </c>
      <c r="F129" s="14">
        <v>9.999928974848956</v>
      </c>
      <c r="G129" s="13">
        <v>575</v>
      </c>
      <c r="H129" s="14">
        <v>9.719405003380663</v>
      </c>
      <c r="I129" s="13">
        <v>100.19775</v>
      </c>
      <c r="J129" s="14">
        <v>1.5118109601800194</v>
      </c>
      <c r="K129" s="13">
        <v>9900</v>
      </c>
      <c r="L129" s="14">
        <v>10.732056327035025</v>
      </c>
      <c r="M129" s="13">
        <f t="shared" si="16"/>
        <v>1712.15049</v>
      </c>
      <c r="N129" s="14">
        <v>7.526827581441618</v>
      </c>
      <c r="Q129" s="11">
        <f t="shared" si="11"/>
        <v>0</v>
      </c>
      <c r="R129" s="11">
        <f t="shared" si="12"/>
        <v>0</v>
      </c>
      <c r="T129" s="24">
        <v>1606114</v>
      </c>
      <c r="W129" s="24">
        <v>103052</v>
      </c>
      <c r="Z129" s="24">
        <v>1709167</v>
      </c>
    </row>
    <row r="130" spans="1:26" ht="12">
      <c r="A130" s="46"/>
      <c r="B130" s="12" t="s">
        <v>6</v>
      </c>
      <c r="C130" s="13">
        <v>7989</v>
      </c>
      <c r="D130" s="14">
        <v>9.253918059561455</v>
      </c>
      <c r="E130" s="13">
        <v>1939.68936</v>
      </c>
      <c r="F130" s="14">
        <v>12.03307972494915</v>
      </c>
      <c r="G130" s="13">
        <v>733</v>
      </c>
      <c r="H130" s="14">
        <v>12.390128465179176</v>
      </c>
      <c r="I130" s="13">
        <v>180.7706</v>
      </c>
      <c r="J130" s="14">
        <v>2.7275160805339262</v>
      </c>
      <c r="K130" s="13">
        <v>8722</v>
      </c>
      <c r="L130" s="14">
        <v>9.455050028727221</v>
      </c>
      <c r="M130" s="13">
        <f t="shared" si="16"/>
        <v>2120.45996</v>
      </c>
      <c r="N130" s="14">
        <v>9.321807052293979</v>
      </c>
      <c r="Q130" s="11">
        <f t="shared" si="11"/>
        <v>0</v>
      </c>
      <c r="R130" s="11">
        <f t="shared" si="12"/>
        <v>0</v>
      </c>
      <c r="T130" s="24">
        <v>1975520</v>
      </c>
      <c r="W130" s="24">
        <v>188047</v>
      </c>
      <c r="Z130" s="24">
        <v>2163567</v>
      </c>
    </row>
    <row r="131" spans="1:26" ht="12">
      <c r="A131" s="46"/>
      <c r="B131" s="12" t="s">
        <v>7</v>
      </c>
      <c r="C131" s="13">
        <v>5464</v>
      </c>
      <c r="D131" s="14">
        <v>6.329128586486894</v>
      </c>
      <c r="E131" s="13">
        <v>2066.80355</v>
      </c>
      <c r="F131" s="14">
        <v>12.821646808929202</v>
      </c>
      <c r="G131" s="13">
        <v>999</v>
      </c>
      <c r="H131" s="14">
        <v>16.886409736308316</v>
      </c>
      <c r="I131" s="13">
        <v>384.15119</v>
      </c>
      <c r="J131" s="14">
        <v>5.796177852378891</v>
      </c>
      <c r="K131" s="13">
        <v>6463</v>
      </c>
      <c r="L131" s="14">
        <v>7.0061899031946835</v>
      </c>
      <c r="M131" s="13">
        <f t="shared" si="16"/>
        <v>2450.95474</v>
      </c>
      <c r="N131" s="14">
        <v>10.77470341867967</v>
      </c>
      <c r="Q131" s="11">
        <f t="shared" si="11"/>
        <v>0</v>
      </c>
      <c r="R131" s="11">
        <f t="shared" si="12"/>
        <v>0</v>
      </c>
      <c r="T131" s="24">
        <v>2162006</v>
      </c>
      <c r="W131" s="24">
        <v>380039</v>
      </c>
      <c r="Z131" s="24">
        <v>2542045</v>
      </c>
    </row>
    <row r="132" spans="1:26" ht="12">
      <c r="A132" s="46"/>
      <c r="B132" s="12" t="s">
        <v>8</v>
      </c>
      <c r="C132" s="13">
        <v>2777</v>
      </c>
      <c r="D132" s="14">
        <v>3.216689254149726</v>
      </c>
      <c r="E132" s="13">
        <v>1890.43301</v>
      </c>
      <c r="F132" s="14">
        <v>11.727512452821617</v>
      </c>
      <c r="G132" s="13">
        <v>895</v>
      </c>
      <c r="H132" s="14">
        <v>15.128465179175118</v>
      </c>
      <c r="I132" s="13">
        <v>632.20044</v>
      </c>
      <c r="J132" s="14">
        <v>9.538812540427612</v>
      </c>
      <c r="K132" s="13">
        <v>3672</v>
      </c>
      <c r="L132" s="14">
        <v>3.9806172558457185</v>
      </c>
      <c r="M132" s="13">
        <f t="shared" si="16"/>
        <v>2522.63345</v>
      </c>
      <c r="N132" s="14">
        <v>11.089811988038052</v>
      </c>
      <c r="Q132" s="11">
        <f t="shared" si="11"/>
        <v>0</v>
      </c>
      <c r="R132" s="11">
        <f t="shared" si="12"/>
        <v>0</v>
      </c>
      <c r="T132" s="24">
        <v>1994940</v>
      </c>
      <c r="W132" s="24">
        <v>664466</v>
      </c>
      <c r="Z132" s="24">
        <v>2659406</v>
      </c>
    </row>
    <row r="133" spans="1:26" ht="12">
      <c r="A133" s="46"/>
      <c r="B133" s="12" t="s">
        <v>9</v>
      </c>
      <c r="C133" s="13">
        <v>961</v>
      </c>
      <c r="D133" s="14">
        <v>1.1131574984652095</v>
      </c>
      <c r="E133" s="13">
        <v>1307.397</v>
      </c>
      <c r="F133" s="14">
        <v>8.110583404529963</v>
      </c>
      <c r="G133" s="13">
        <v>537</v>
      </c>
      <c r="H133" s="14">
        <v>9.077079107505071</v>
      </c>
      <c r="I133" s="13">
        <v>747.02324</v>
      </c>
      <c r="J133" s="14">
        <v>11.271290240960392</v>
      </c>
      <c r="K133" s="13">
        <v>1498</v>
      </c>
      <c r="L133" s="14">
        <v>1.6239010482725726</v>
      </c>
      <c r="M133" s="13">
        <f t="shared" si="16"/>
        <v>2054.42024</v>
      </c>
      <c r="N133" s="14">
        <v>9.031488187877638</v>
      </c>
      <c r="Q133" s="11">
        <f t="shared" si="11"/>
        <v>0</v>
      </c>
      <c r="R133" s="11">
        <f t="shared" si="12"/>
        <v>0</v>
      </c>
      <c r="T133" s="24">
        <v>1427050</v>
      </c>
      <c r="W133" s="24">
        <v>746450</v>
      </c>
      <c r="Z133" s="24">
        <v>2173500</v>
      </c>
    </row>
    <row r="134" spans="1:26" ht="12">
      <c r="A134" s="46"/>
      <c r="B134" s="12" t="s">
        <v>10</v>
      </c>
      <c r="C134" s="13">
        <v>465</v>
      </c>
      <c r="D134" s="14">
        <v>0.538624596031553</v>
      </c>
      <c r="E134" s="13">
        <v>1361.29495</v>
      </c>
      <c r="F134" s="14">
        <v>8.444945361003922</v>
      </c>
      <c r="G134" s="13">
        <v>345</v>
      </c>
      <c r="H134" s="14">
        <v>5.831643002028398</v>
      </c>
      <c r="I134" s="13">
        <v>1068.04228</v>
      </c>
      <c r="J134" s="14">
        <v>16.114913007923402</v>
      </c>
      <c r="K134" s="13">
        <v>810</v>
      </c>
      <c r="L134" s="14">
        <v>0.8780773358483203</v>
      </c>
      <c r="M134" s="13">
        <f t="shared" si="16"/>
        <v>2429.33723</v>
      </c>
      <c r="N134" s="14">
        <v>10.679670142422458</v>
      </c>
      <c r="Q134" s="11">
        <f t="shared" si="11"/>
        <v>0</v>
      </c>
      <c r="R134" s="11">
        <f t="shared" si="12"/>
        <v>0</v>
      </c>
      <c r="T134" s="24">
        <v>1477840</v>
      </c>
      <c r="W134" s="24">
        <v>1140986</v>
      </c>
      <c r="Z134" s="24">
        <v>2618826</v>
      </c>
    </row>
    <row r="135" spans="1:26" ht="12">
      <c r="A135" s="46"/>
      <c r="B135" s="12" t="s">
        <v>11</v>
      </c>
      <c r="C135" s="13">
        <v>118</v>
      </c>
      <c r="D135" s="14">
        <v>0.13668323082091022</v>
      </c>
      <c r="E135" s="13">
        <v>790.39679</v>
      </c>
      <c r="F135" s="14">
        <v>4.903314821716551</v>
      </c>
      <c r="G135" s="13">
        <v>108</v>
      </c>
      <c r="H135" s="14">
        <v>1.8255578093306288</v>
      </c>
      <c r="I135" s="13">
        <v>724.7501</v>
      </c>
      <c r="J135" s="14">
        <v>10.93522703425541</v>
      </c>
      <c r="K135" s="13">
        <v>226</v>
      </c>
      <c r="L135" s="14">
        <v>0.24499441716261774</v>
      </c>
      <c r="M135" s="13">
        <f t="shared" si="16"/>
        <v>1515.14689</v>
      </c>
      <c r="N135" s="14">
        <v>6.660775129403192</v>
      </c>
      <c r="Q135" s="11">
        <f t="shared" si="11"/>
        <v>0</v>
      </c>
      <c r="R135" s="11">
        <f t="shared" si="12"/>
        <v>0</v>
      </c>
      <c r="T135" s="24">
        <v>710870</v>
      </c>
      <c r="W135" s="24">
        <v>825820</v>
      </c>
      <c r="Z135" s="24">
        <v>1536690</v>
      </c>
    </row>
    <row r="136" spans="1:26" ht="12">
      <c r="A136" s="46"/>
      <c r="B136" s="15" t="s">
        <v>12</v>
      </c>
      <c r="C136" s="16">
        <v>26</v>
      </c>
      <c r="D136" s="17">
        <v>0.030116644079183606</v>
      </c>
      <c r="E136" s="16">
        <v>439.80821</v>
      </c>
      <c r="F136" s="17">
        <v>2.7283993838153435</v>
      </c>
      <c r="G136" s="16">
        <v>92</v>
      </c>
      <c r="H136" s="17">
        <v>1.555104800540906</v>
      </c>
      <c r="I136" s="16">
        <v>2648.15289</v>
      </c>
      <c r="J136" s="17">
        <v>39.95605253944718</v>
      </c>
      <c r="K136" s="16">
        <v>118</v>
      </c>
      <c r="L136" s="17">
        <v>0.1279174390495084</v>
      </c>
      <c r="M136" s="16">
        <f>E136+I136</f>
        <v>3087.9611</v>
      </c>
      <c r="N136" s="17">
        <v>13.57506300623072</v>
      </c>
      <c r="Q136" s="11">
        <f t="shared" si="11"/>
        <v>0</v>
      </c>
      <c r="R136" s="11">
        <f t="shared" si="12"/>
        <v>0</v>
      </c>
      <c r="T136" s="24">
        <v>503585</v>
      </c>
      <c r="W136" s="24">
        <v>2513740</v>
      </c>
      <c r="Z136" s="24">
        <v>3017325</v>
      </c>
    </row>
    <row r="137" spans="1:27" ht="12">
      <c r="A137" s="46"/>
      <c r="B137" s="5" t="s">
        <v>13</v>
      </c>
      <c r="C137" s="19">
        <f>SUM(C126:C136)</f>
        <v>86331</v>
      </c>
      <c r="D137" s="18">
        <v>100</v>
      </c>
      <c r="E137" s="19">
        <f>SUM(E126:E136)</f>
        <v>16119.64189</v>
      </c>
      <c r="F137" s="18">
        <v>100</v>
      </c>
      <c r="G137" s="19">
        <f>SUM(G126:G136)</f>
        <v>5916</v>
      </c>
      <c r="H137" s="18">
        <v>100</v>
      </c>
      <c r="I137" s="19">
        <f>SUM(I126:I136)</f>
        <v>6627.66395</v>
      </c>
      <c r="J137" s="18">
        <v>100</v>
      </c>
      <c r="K137" s="19">
        <f>SUM(K126:K136)</f>
        <v>92247</v>
      </c>
      <c r="L137" s="18">
        <v>100</v>
      </c>
      <c r="M137" s="19">
        <f>SUM(M126:M136)</f>
        <v>22747.30584</v>
      </c>
      <c r="N137" s="18">
        <v>100</v>
      </c>
      <c r="Q137" s="11">
        <f t="shared" si="11"/>
        <v>0</v>
      </c>
      <c r="R137" s="11">
        <f t="shared" si="12"/>
        <v>0</v>
      </c>
      <c r="S137" s="11">
        <f>SUM(C126:C136)-C137</f>
        <v>0</v>
      </c>
      <c r="T137" s="24">
        <v>16211053</v>
      </c>
      <c r="U137" s="24">
        <f>SUM(T126:T136)-T137</f>
        <v>-1</v>
      </c>
      <c r="V137" s="11">
        <f>SUM(G126:G136)-G137</f>
        <v>0</v>
      </c>
      <c r="W137" s="24">
        <v>6702766</v>
      </c>
      <c r="X137" s="24">
        <f>SUM(W126:W136)-W137</f>
        <v>0</v>
      </c>
      <c r="Y137" s="11">
        <f>SUM(K126:K136)-K137</f>
        <v>0</v>
      </c>
      <c r="Z137" s="24">
        <v>22913819</v>
      </c>
      <c r="AA137" s="24">
        <f>SUM(Z126:Z136)-Z137</f>
        <v>0</v>
      </c>
    </row>
    <row r="138" spans="1:26" ht="12" customHeight="1">
      <c r="A138" s="46" t="s">
        <v>61</v>
      </c>
      <c r="B138" s="8" t="s">
        <v>51</v>
      </c>
      <c r="C138" s="9">
        <v>8537</v>
      </c>
      <c r="D138" s="10">
        <v>6.792810140280242</v>
      </c>
      <c r="E138" s="9">
        <v>297.37261</v>
      </c>
      <c r="F138" s="10">
        <v>1.15612001252855</v>
      </c>
      <c r="G138" s="9">
        <v>338</v>
      </c>
      <c r="H138" s="10">
        <v>5.971731448763251</v>
      </c>
      <c r="I138" s="9">
        <v>7.82681</v>
      </c>
      <c r="J138" s="10">
        <v>0.140704572085032</v>
      </c>
      <c r="K138" s="9">
        <v>8875</v>
      </c>
      <c r="L138" s="10">
        <v>6.757425554108895</v>
      </c>
      <c r="M138" s="9">
        <f>E138+I138</f>
        <v>305.19942000000003</v>
      </c>
      <c r="N138" s="10">
        <v>0.9755708579306649</v>
      </c>
      <c r="Q138" s="11">
        <f t="shared" si="11"/>
        <v>0</v>
      </c>
      <c r="R138" s="11">
        <f t="shared" si="12"/>
        <v>0</v>
      </c>
      <c r="T138" s="24">
        <v>272208</v>
      </c>
      <c r="W138" s="24">
        <v>7545</v>
      </c>
      <c r="Z138" s="24">
        <v>279753</v>
      </c>
    </row>
    <row r="139" spans="1:26" ht="12">
      <c r="A139" s="46"/>
      <c r="B139" s="12" t="s">
        <v>3</v>
      </c>
      <c r="C139" s="13">
        <v>37351</v>
      </c>
      <c r="D139" s="14">
        <v>29.719837360853617</v>
      </c>
      <c r="E139" s="13">
        <v>2844.8785</v>
      </c>
      <c r="F139" s="14">
        <v>11.060268688034862</v>
      </c>
      <c r="G139" s="13">
        <v>683</v>
      </c>
      <c r="H139" s="14">
        <v>12.06713780918728</v>
      </c>
      <c r="I139" s="13">
        <v>53.37324</v>
      </c>
      <c r="J139" s="14">
        <v>0.959504433478226</v>
      </c>
      <c r="K139" s="13">
        <v>38034</v>
      </c>
      <c r="L139" s="14">
        <v>28.959089974645376</v>
      </c>
      <c r="M139" s="13">
        <f aca="true" t="shared" si="17" ref="M139:M147">E139+I139</f>
        <v>2898.2517399999997</v>
      </c>
      <c r="N139" s="14">
        <v>9.26427034655191</v>
      </c>
      <c r="Q139" s="11">
        <f t="shared" si="11"/>
        <v>0</v>
      </c>
      <c r="R139" s="11">
        <f t="shared" si="12"/>
        <v>0</v>
      </c>
      <c r="T139" s="24">
        <v>2489033</v>
      </c>
      <c r="W139" s="24">
        <v>50652</v>
      </c>
      <c r="Z139" s="24">
        <v>2539685</v>
      </c>
    </row>
    <row r="140" spans="1:26" ht="12">
      <c r="A140" s="46"/>
      <c r="B140" s="12" t="s">
        <v>4</v>
      </c>
      <c r="C140" s="13">
        <v>31059</v>
      </c>
      <c r="D140" s="14">
        <v>24.71335248295233</v>
      </c>
      <c r="E140" s="13">
        <v>3751.99148</v>
      </c>
      <c r="F140" s="14">
        <v>14.586926606537881</v>
      </c>
      <c r="G140" s="13">
        <v>753</v>
      </c>
      <c r="H140" s="14">
        <v>13.303886925795053</v>
      </c>
      <c r="I140" s="13">
        <v>93.67082</v>
      </c>
      <c r="J140" s="14">
        <v>1.6839443713280453</v>
      </c>
      <c r="K140" s="13">
        <v>31812</v>
      </c>
      <c r="L140" s="14">
        <v>24.22165878617602</v>
      </c>
      <c r="M140" s="13">
        <f t="shared" si="17"/>
        <v>3845.6623</v>
      </c>
      <c r="N140" s="14">
        <v>12.292671032345389</v>
      </c>
      <c r="Q140" s="11">
        <f t="shared" si="11"/>
        <v>0</v>
      </c>
      <c r="R140" s="11">
        <f t="shared" si="12"/>
        <v>0</v>
      </c>
      <c r="T140" s="24">
        <v>3438275</v>
      </c>
      <c r="W140" s="24">
        <v>89741</v>
      </c>
      <c r="Z140" s="24">
        <v>3528016</v>
      </c>
    </row>
    <row r="141" spans="1:26" ht="12">
      <c r="A141" s="46"/>
      <c r="B141" s="12" t="s">
        <v>5</v>
      </c>
      <c r="C141" s="13">
        <v>17229</v>
      </c>
      <c r="D141" s="14">
        <v>13.708952314265936</v>
      </c>
      <c r="E141" s="13">
        <v>2981.7283</v>
      </c>
      <c r="F141" s="14">
        <v>11.592310937960063</v>
      </c>
      <c r="G141" s="13">
        <v>711</v>
      </c>
      <c r="H141" s="14">
        <v>12.56183745583039</v>
      </c>
      <c r="I141" s="13">
        <v>123.20447</v>
      </c>
      <c r="J141" s="14">
        <v>2.214878377054402</v>
      </c>
      <c r="K141" s="13">
        <v>17940</v>
      </c>
      <c r="L141" s="14">
        <v>13.659517120080404</v>
      </c>
      <c r="M141" s="13">
        <f t="shared" si="17"/>
        <v>3104.9327700000003</v>
      </c>
      <c r="N141" s="14">
        <v>9.92492687648599</v>
      </c>
      <c r="Q141" s="11">
        <f t="shared" si="11"/>
        <v>0</v>
      </c>
      <c r="R141" s="11">
        <f t="shared" si="12"/>
        <v>0</v>
      </c>
      <c r="T141" s="24">
        <v>2922817</v>
      </c>
      <c r="W141" s="24">
        <v>114810</v>
      </c>
      <c r="Z141" s="24">
        <v>3037627</v>
      </c>
    </row>
    <row r="142" spans="1:26" ht="12">
      <c r="A142" s="46"/>
      <c r="B142" s="12" t="s">
        <v>6</v>
      </c>
      <c r="C142" s="13">
        <v>15359</v>
      </c>
      <c r="D142" s="14">
        <v>12.221011004400168</v>
      </c>
      <c r="E142" s="13">
        <v>3707.47013</v>
      </c>
      <c r="F142" s="14">
        <v>14.4138372836181</v>
      </c>
      <c r="G142" s="13">
        <v>869</v>
      </c>
      <c r="H142" s="14">
        <v>15.353356890459365</v>
      </c>
      <c r="I142" s="13">
        <v>212.08886</v>
      </c>
      <c r="J142" s="14">
        <v>3.812775867857053</v>
      </c>
      <c r="K142" s="13">
        <v>16228</v>
      </c>
      <c r="L142" s="14">
        <v>12.356000213192017</v>
      </c>
      <c r="M142" s="13">
        <f t="shared" si="17"/>
        <v>3919.55899</v>
      </c>
      <c r="N142" s="14">
        <v>12.528882022725176</v>
      </c>
      <c r="Q142" s="11">
        <f t="shared" si="11"/>
        <v>0</v>
      </c>
      <c r="R142" s="11">
        <f t="shared" si="12"/>
        <v>0</v>
      </c>
      <c r="T142" s="24">
        <v>3790223</v>
      </c>
      <c r="W142" s="24">
        <v>206262</v>
      </c>
      <c r="Z142" s="24">
        <v>3996485</v>
      </c>
    </row>
    <row r="143" spans="1:26" ht="12">
      <c r="A143" s="46"/>
      <c r="B143" s="12" t="s">
        <v>7</v>
      </c>
      <c r="C143" s="13">
        <v>9753</v>
      </c>
      <c r="D143" s="14">
        <v>7.760369836963008</v>
      </c>
      <c r="E143" s="13">
        <v>3656.62832</v>
      </c>
      <c r="F143" s="14">
        <v>14.21617538727138</v>
      </c>
      <c r="G143" s="13">
        <v>885</v>
      </c>
      <c r="H143" s="14">
        <v>15.636042402826854</v>
      </c>
      <c r="I143" s="13">
        <v>340.88263</v>
      </c>
      <c r="J143" s="14">
        <v>6.1281345254797674</v>
      </c>
      <c r="K143" s="13">
        <v>10638</v>
      </c>
      <c r="L143" s="14">
        <v>8.099773864181456</v>
      </c>
      <c r="M143" s="13">
        <f t="shared" si="17"/>
        <v>3997.51095</v>
      </c>
      <c r="N143" s="14">
        <v>12.778055695776642</v>
      </c>
      <c r="Q143" s="11">
        <f t="shared" si="11"/>
        <v>0</v>
      </c>
      <c r="R143" s="11">
        <f t="shared" si="12"/>
        <v>0</v>
      </c>
      <c r="T143" s="24">
        <v>3845550</v>
      </c>
      <c r="W143" s="24">
        <v>344732</v>
      </c>
      <c r="Z143" s="24">
        <v>4190281</v>
      </c>
    </row>
    <row r="144" spans="1:26" ht="12">
      <c r="A144" s="46"/>
      <c r="B144" s="12" t="s">
        <v>8</v>
      </c>
      <c r="C144" s="13">
        <v>3952</v>
      </c>
      <c r="D144" s="14">
        <v>3.14456901421899</v>
      </c>
      <c r="E144" s="13">
        <v>2643.06352</v>
      </c>
      <c r="F144" s="14">
        <v>10.275655951824728</v>
      </c>
      <c r="G144" s="13">
        <v>710</v>
      </c>
      <c r="H144" s="14">
        <v>12.54416961130742</v>
      </c>
      <c r="I144" s="13">
        <v>493.3634</v>
      </c>
      <c r="J144" s="14">
        <v>8.869320461262824</v>
      </c>
      <c r="K144" s="13">
        <v>4662</v>
      </c>
      <c r="L144" s="14">
        <v>3.5496470910710616</v>
      </c>
      <c r="M144" s="13">
        <f t="shared" si="17"/>
        <v>3136.4269200000003</v>
      </c>
      <c r="N144" s="14">
        <v>10.025598021061878</v>
      </c>
      <c r="Q144" s="11">
        <f t="shared" si="11"/>
        <v>0</v>
      </c>
      <c r="R144" s="11">
        <f t="shared" si="12"/>
        <v>0</v>
      </c>
      <c r="T144" s="24">
        <v>2795072</v>
      </c>
      <c r="W144" s="24">
        <v>480028</v>
      </c>
      <c r="Z144" s="24">
        <v>3275099</v>
      </c>
    </row>
    <row r="145" spans="1:26" ht="12">
      <c r="A145" s="46"/>
      <c r="B145" s="12" t="s">
        <v>9</v>
      </c>
      <c r="C145" s="13">
        <v>1433</v>
      </c>
      <c r="D145" s="14">
        <v>1.140224543870398</v>
      </c>
      <c r="E145" s="13">
        <v>1966.6989</v>
      </c>
      <c r="F145" s="14">
        <v>7.6460974563457125</v>
      </c>
      <c r="G145" s="13">
        <v>352</v>
      </c>
      <c r="H145" s="14">
        <v>6.219081272084805</v>
      </c>
      <c r="I145" s="13">
        <v>488.94648</v>
      </c>
      <c r="J145" s="14">
        <v>8.789916356840484</v>
      </c>
      <c r="K145" s="13">
        <v>1785</v>
      </c>
      <c r="L145" s="14">
        <v>1.359099111446127</v>
      </c>
      <c r="M145" s="13">
        <f t="shared" si="17"/>
        <v>2455.64538</v>
      </c>
      <c r="N145" s="14">
        <v>7.849477794355159</v>
      </c>
      <c r="Q145" s="11">
        <f t="shared" si="11"/>
        <v>0</v>
      </c>
      <c r="R145" s="11">
        <f t="shared" si="12"/>
        <v>0</v>
      </c>
      <c r="T145" s="24">
        <v>2113498</v>
      </c>
      <c r="W145" s="24">
        <v>518009</v>
      </c>
      <c r="Z145" s="24">
        <v>2631507</v>
      </c>
    </row>
    <row r="146" spans="1:26" ht="12">
      <c r="A146" s="46"/>
      <c r="B146" s="12" t="s">
        <v>10</v>
      </c>
      <c r="C146" s="13">
        <v>824</v>
      </c>
      <c r="D146" s="14">
        <v>0.6556490049889797</v>
      </c>
      <c r="E146" s="13">
        <v>2440.36846</v>
      </c>
      <c r="F146" s="14">
        <v>9.487621656041147</v>
      </c>
      <c r="G146" s="13">
        <v>199</v>
      </c>
      <c r="H146" s="14">
        <v>3.5159010600706715</v>
      </c>
      <c r="I146" s="13">
        <v>621.20242</v>
      </c>
      <c r="J146" s="14">
        <v>11.167515333103312</v>
      </c>
      <c r="K146" s="13">
        <v>1023</v>
      </c>
      <c r="L146" s="14">
        <v>0.7789122638708056</v>
      </c>
      <c r="M146" s="13">
        <f t="shared" si="17"/>
        <v>3061.57088</v>
      </c>
      <c r="N146" s="14">
        <v>9.786320465540664</v>
      </c>
      <c r="Q146" s="11">
        <f aca="true" t="shared" si="18" ref="Q146:Q209">C146+G146-K146</f>
        <v>0</v>
      </c>
      <c r="R146" s="11">
        <f aca="true" t="shared" si="19" ref="R146:R209">E146+I146-M146</f>
        <v>0</v>
      </c>
      <c r="T146" s="24">
        <v>2586104</v>
      </c>
      <c r="W146" s="24">
        <v>716243</v>
      </c>
      <c r="Z146" s="24">
        <v>3302348</v>
      </c>
    </row>
    <row r="147" spans="1:26" ht="12">
      <c r="A147" s="46"/>
      <c r="B147" s="12" t="s">
        <v>11</v>
      </c>
      <c r="C147" s="13">
        <v>149</v>
      </c>
      <c r="D147" s="14">
        <v>0.11855789046524026</v>
      </c>
      <c r="E147" s="13">
        <v>999.57326</v>
      </c>
      <c r="F147" s="14">
        <v>3.8861233718680532</v>
      </c>
      <c r="G147" s="13">
        <v>78</v>
      </c>
      <c r="H147" s="14">
        <v>1.3780918727915195</v>
      </c>
      <c r="I147" s="13">
        <v>543.6082</v>
      </c>
      <c r="J147" s="14">
        <v>9.772584125961215</v>
      </c>
      <c r="K147" s="13">
        <v>227</v>
      </c>
      <c r="L147" s="14">
        <v>0.17283781417270075</v>
      </c>
      <c r="M147" s="13">
        <f t="shared" si="17"/>
        <v>1543.18146</v>
      </c>
      <c r="N147" s="14">
        <v>4.93278414773821</v>
      </c>
      <c r="Q147" s="11">
        <f t="shared" si="18"/>
        <v>0</v>
      </c>
      <c r="R147" s="11">
        <f t="shared" si="19"/>
        <v>0</v>
      </c>
      <c r="T147" s="24">
        <v>894312</v>
      </c>
      <c r="W147" s="24">
        <v>572067</v>
      </c>
      <c r="Z147" s="24">
        <v>1466378</v>
      </c>
    </row>
    <row r="148" spans="1:26" ht="12">
      <c r="A148" s="46"/>
      <c r="B148" s="15" t="s">
        <v>12</v>
      </c>
      <c r="C148" s="16">
        <v>31</v>
      </c>
      <c r="D148" s="17">
        <v>0.024666406741090253</v>
      </c>
      <c r="E148" s="16">
        <v>431.8304</v>
      </c>
      <c r="F148" s="17">
        <v>1.6788626479695248</v>
      </c>
      <c r="G148" s="16">
        <v>82</v>
      </c>
      <c r="H148" s="17">
        <v>1.4487632508833923</v>
      </c>
      <c r="I148" s="16">
        <v>2584.41666</v>
      </c>
      <c r="J148" s="17">
        <v>46.46072157554964</v>
      </c>
      <c r="K148" s="16">
        <v>113</v>
      </c>
      <c r="L148" s="17">
        <v>0.08603820705513297</v>
      </c>
      <c r="M148" s="16">
        <f>E148+I148</f>
        <v>3016.2470599999997</v>
      </c>
      <c r="N148" s="17">
        <v>9.641442739488317</v>
      </c>
      <c r="Q148" s="11">
        <f t="shared" si="18"/>
        <v>0</v>
      </c>
      <c r="R148" s="11">
        <f t="shared" si="19"/>
        <v>0</v>
      </c>
      <c r="T148" s="24">
        <v>533250</v>
      </c>
      <c r="W148" s="24">
        <v>2627828</v>
      </c>
      <c r="Z148" s="24">
        <v>3161078</v>
      </c>
    </row>
    <row r="149" spans="1:27" ht="12">
      <c r="A149" s="46"/>
      <c r="B149" s="5" t="s">
        <v>13</v>
      </c>
      <c r="C149" s="19">
        <f>SUM(C138:C148)</f>
        <v>125677</v>
      </c>
      <c r="D149" s="18">
        <v>100</v>
      </c>
      <c r="E149" s="19">
        <f>SUM(E138:E148)</f>
        <v>25721.603880000002</v>
      </c>
      <c r="F149" s="18">
        <v>100</v>
      </c>
      <c r="G149" s="19">
        <f>SUM(G138:G148)</f>
        <v>5660</v>
      </c>
      <c r="H149" s="18">
        <v>100</v>
      </c>
      <c r="I149" s="19">
        <f>SUM(I138:I148)</f>
        <v>5562.58399</v>
      </c>
      <c r="J149" s="18">
        <v>100</v>
      </c>
      <c r="K149" s="19">
        <f>SUM(K138:K148)</f>
        <v>131337</v>
      </c>
      <c r="L149" s="18">
        <v>100</v>
      </c>
      <c r="M149" s="19">
        <f>SUM(M138:M148)</f>
        <v>31284.18787</v>
      </c>
      <c r="N149" s="18">
        <v>100</v>
      </c>
      <c r="Q149" s="11">
        <f t="shared" si="18"/>
        <v>0</v>
      </c>
      <c r="R149" s="11">
        <f t="shared" si="19"/>
        <v>0</v>
      </c>
      <c r="S149" s="11">
        <f>SUM(C138:C148)-C149</f>
        <v>0</v>
      </c>
      <c r="T149" s="24">
        <v>25680341</v>
      </c>
      <c r="U149" s="24">
        <f>SUM(T138:T148)-T149</f>
        <v>1</v>
      </c>
      <c r="V149" s="11">
        <f>SUM(G138:G148)-G149</f>
        <v>0</v>
      </c>
      <c r="W149" s="24">
        <v>5727916</v>
      </c>
      <c r="X149" s="24">
        <f>SUM(W138:W148)-W149</f>
        <v>1</v>
      </c>
      <c r="Y149" s="11">
        <f>SUM(K138:K148)-K149</f>
        <v>0</v>
      </c>
      <c r="Z149" s="24">
        <v>31408258</v>
      </c>
      <c r="AA149" s="24">
        <f>SUM(Z138:Z148)-Z149</f>
        <v>-1</v>
      </c>
    </row>
    <row r="150" spans="1:26" ht="12" customHeight="1">
      <c r="A150" s="46" t="s">
        <v>62</v>
      </c>
      <c r="B150" s="8" t="s">
        <v>51</v>
      </c>
      <c r="C150" s="9">
        <v>3191</v>
      </c>
      <c r="D150" s="10">
        <v>13.13763432006258</v>
      </c>
      <c r="E150" s="9">
        <v>114.46118</v>
      </c>
      <c r="F150" s="10">
        <v>2.8128543010090663</v>
      </c>
      <c r="G150" s="9">
        <v>258</v>
      </c>
      <c r="H150" s="10">
        <v>6.339066339066339</v>
      </c>
      <c r="I150" s="9">
        <v>6.85987</v>
      </c>
      <c r="J150" s="10">
        <v>0.24847726911496515</v>
      </c>
      <c r="K150" s="9">
        <v>3449</v>
      </c>
      <c r="L150" s="10">
        <v>12.161923904227935</v>
      </c>
      <c r="M150" s="9">
        <f>E150+I150</f>
        <v>121.32105</v>
      </c>
      <c r="N150" s="10">
        <v>1.7763012116241603</v>
      </c>
      <c r="Q150" s="11">
        <f t="shared" si="18"/>
        <v>0</v>
      </c>
      <c r="R150" s="11">
        <f t="shared" si="19"/>
        <v>0</v>
      </c>
      <c r="T150" s="24">
        <v>106085</v>
      </c>
      <c r="W150" s="24">
        <v>6718</v>
      </c>
      <c r="Z150" s="24">
        <v>112803</v>
      </c>
    </row>
    <row r="151" spans="1:26" ht="12">
      <c r="A151" s="46"/>
      <c r="B151" s="12" t="s">
        <v>3</v>
      </c>
      <c r="C151" s="13">
        <v>8032</v>
      </c>
      <c r="D151" s="14">
        <v>33.06846720737783</v>
      </c>
      <c r="E151" s="13">
        <v>582.52902</v>
      </c>
      <c r="F151" s="14">
        <v>14.315502071266401</v>
      </c>
      <c r="G151" s="13">
        <v>626</v>
      </c>
      <c r="H151" s="14">
        <v>15.38083538083538</v>
      </c>
      <c r="I151" s="13">
        <v>47.72487</v>
      </c>
      <c r="J151" s="14">
        <v>1.7286836873682339</v>
      </c>
      <c r="K151" s="13">
        <v>8658</v>
      </c>
      <c r="L151" s="14">
        <v>30.529990479212948</v>
      </c>
      <c r="M151" s="13">
        <f aca="true" t="shared" si="20" ref="M151:M159">E151+I151</f>
        <v>630.25389</v>
      </c>
      <c r="N151" s="14">
        <v>9.227753538547846</v>
      </c>
      <c r="Q151" s="11">
        <f t="shared" si="18"/>
        <v>0</v>
      </c>
      <c r="R151" s="11">
        <f t="shared" si="19"/>
        <v>0</v>
      </c>
      <c r="T151" s="24">
        <v>537534</v>
      </c>
      <c r="W151" s="24">
        <v>44355</v>
      </c>
      <c r="Z151" s="24">
        <v>581889</v>
      </c>
    </row>
    <row r="152" spans="1:26" ht="12">
      <c r="A152" s="46"/>
      <c r="B152" s="12" t="s">
        <v>4</v>
      </c>
      <c r="C152" s="13">
        <v>4681</v>
      </c>
      <c r="D152" s="14">
        <v>19.272098480793776</v>
      </c>
      <c r="E152" s="13">
        <v>574.72308</v>
      </c>
      <c r="F152" s="14">
        <v>14.123673086955575</v>
      </c>
      <c r="G152" s="13">
        <v>545</v>
      </c>
      <c r="H152" s="14">
        <v>13.390663390663391</v>
      </c>
      <c r="I152" s="13">
        <v>67.76408</v>
      </c>
      <c r="J152" s="14">
        <v>2.4545412001230384</v>
      </c>
      <c r="K152" s="13">
        <v>5226</v>
      </c>
      <c r="L152" s="14">
        <v>18.428012271236643</v>
      </c>
      <c r="M152" s="13">
        <f t="shared" si="20"/>
        <v>642.48716</v>
      </c>
      <c r="N152" s="14">
        <v>9.406864849595069</v>
      </c>
      <c r="Q152" s="11">
        <f t="shared" si="18"/>
        <v>0</v>
      </c>
      <c r="R152" s="11">
        <f t="shared" si="19"/>
        <v>0</v>
      </c>
      <c r="T152" s="24">
        <v>566394</v>
      </c>
      <c r="W152" s="24">
        <v>65301</v>
      </c>
      <c r="Z152" s="24">
        <v>631696</v>
      </c>
    </row>
    <row r="153" spans="1:26" ht="12">
      <c r="A153" s="46"/>
      <c r="B153" s="12" t="s">
        <v>5</v>
      </c>
      <c r="C153" s="13">
        <v>2922</v>
      </c>
      <c r="D153" s="14">
        <v>12.030137099098358</v>
      </c>
      <c r="E153" s="13">
        <v>504.84439</v>
      </c>
      <c r="F153" s="14">
        <v>12.406422105309403</v>
      </c>
      <c r="G153" s="13">
        <v>469</v>
      </c>
      <c r="H153" s="14">
        <v>11.523341523341523</v>
      </c>
      <c r="I153" s="13">
        <v>81.31139</v>
      </c>
      <c r="J153" s="14">
        <v>2.9452500025717523</v>
      </c>
      <c r="K153" s="13">
        <v>3391</v>
      </c>
      <c r="L153" s="14">
        <v>11.957403293487076</v>
      </c>
      <c r="M153" s="13">
        <f t="shared" si="20"/>
        <v>586.1557799999999</v>
      </c>
      <c r="N153" s="14">
        <v>8.582098673020921</v>
      </c>
      <c r="Q153" s="11">
        <f t="shared" si="18"/>
        <v>0</v>
      </c>
      <c r="R153" s="11">
        <f t="shared" si="19"/>
        <v>0</v>
      </c>
      <c r="T153" s="24">
        <v>506390</v>
      </c>
      <c r="W153" s="24">
        <v>75945</v>
      </c>
      <c r="Z153" s="24">
        <v>582335</v>
      </c>
    </row>
    <row r="154" spans="1:26" ht="12">
      <c r="A154" s="46"/>
      <c r="B154" s="12" t="s">
        <v>6</v>
      </c>
      <c r="C154" s="13">
        <v>2674</v>
      </c>
      <c r="D154" s="14">
        <v>11.009098768990079</v>
      </c>
      <c r="E154" s="13">
        <v>649.84519</v>
      </c>
      <c r="F154" s="14">
        <v>15.969779777576589</v>
      </c>
      <c r="G154" s="13">
        <v>562</v>
      </c>
      <c r="H154" s="14">
        <v>13.808353808353809</v>
      </c>
      <c r="I154" s="13">
        <v>139.07617</v>
      </c>
      <c r="J154" s="14">
        <v>5.0375979312390236</v>
      </c>
      <c r="K154" s="13">
        <v>3236</v>
      </c>
      <c r="L154" s="14">
        <v>11.410839592369266</v>
      </c>
      <c r="M154" s="13">
        <f t="shared" si="20"/>
        <v>788.92136</v>
      </c>
      <c r="N154" s="14">
        <v>11.550855912013459</v>
      </c>
      <c r="Q154" s="11">
        <f t="shared" si="18"/>
        <v>0</v>
      </c>
      <c r="R154" s="11">
        <f t="shared" si="19"/>
        <v>0</v>
      </c>
      <c r="T154" s="24">
        <v>670231</v>
      </c>
      <c r="W154" s="24">
        <v>129588</v>
      </c>
      <c r="Z154" s="24">
        <v>799819</v>
      </c>
    </row>
    <row r="155" spans="1:26" ht="12">
      <c r="A155" s="46"/>
      <c r="B155" s="12" t="s">
        <v>7</v>
      </c>
      <c r="C155" s="13">
        <v>1859</v>
      </c>
      <c r="D155" s="14">
        <v>7.653670385771337</v>
      </c>
      <c r="E155" s="13">
        <v>694.47245</v>
      </c>
      <c r="F155" s="14">
        <v>17.066483308269266</v>
      </c>
      <c r="G155" s="13">
        <v>643</v>
      </c>
      <c r="H155" s="14">
        <v>15.798525798525798</v>
      </c>
      <c r="I155" s="13">
        <v>246.9266</v>
      </c>
      <c r="J155" s="14">
        <v>8.944141396242692</v>
      </c>
      <c r="K155" s="13">
        <v>2502</v>
      </c>
      <c r="L155" s="14">
        <v>8.822596001269439</v>
      </c>
      <c r="M155" s="13">
        <f t="shared" si="20"/>
        <v>941.39905</v>
      </c>
      <c r="N155" s="14">
        <v>13.783331690063955</v>
      </c>
      <c r="Q155" s="11">
        <f t="shared" si="18"/>
        <v>0</v>
      </c>
      <c r="R155" s="11">
        <f t="shared" si="19"/>
        <v>0</v>
      </c>
      <c r="T155" s="24">
        <v>720290</v>
      </c>
      <c r="W155" s="24">
        <v>232060</v>
      </c>
      <c r="Z155" s="24">
        <v>952350</v>
      </c>
    </row>
    <row r="156" spans="1:26" ht="12">
      <c r="A156" s="46"/>
      <c r="B156" s="12" t="s">
        <v>8</v>
      </c>
      <c r="C156" s="13">
        <v>702</v>
      </c>
      <c r="D156" s="14">
        <v>2.8901972086129524</v>
      </c>
      <c r="E156" s="13">
        <v>469.66892</v>
      </c>
      <c r="F156" s="14">
        <v>11.541993902843593</v>
      </c>
      <c r="G156" s="13">
        <v>518</v>
      </c>
      <c r="H156" s="14">
        <v>12.727272727272727</v>
      </c>
      <c r="I156" s="13">
        <v>359.57586</v>
      </c>
      <c r="J156" s="14">
        <v>13.024507422511656</v>
      </c>
      <c r="K156" s="13">
        <v>1220</v>
      </c>
      <c r="L156" s="14">
        <v>4.301985260411157</v>
      </c>
      <c r="M156" s="13">
        <f t="shared" si="20"/>
        <v>829.24478</v>
      </c>
      <c r="N156" s="14">
        <v>12.141244305477164</v>
      </c>
      <c r="Q156" s="11">
        <f t="shared" si="18"/>
        <v>0</v>
      </c>
      <c r="R156" s="11">
        <f t="shared" si="19"/>
        <v>0</v>
      </c>
      <c r="T156" s="24">
        <v>499826</v>
      </c>
      <c r="W156" s="24">
        <v>362290</v>
      </c>
      <c r="Z156" s="24">
        <v>862116</v>
      </c>
    </row>
    <row r="157" spans="1:26" ht="12">
      <c r="A157" s="46"/>
      <c r="B157" s="12" t="s">
        <v>9</v>
      </c>
      <c r="C157" s="13">
        <v>158</v>
      </c>
      <c r="D157" s="14">
        <v>0.6505002264399522</v>
      </c>
      <c r="E157" s="13">
        <v>214.5929</v>
      </c>
      <c r="F157" s="14">
        <v>5.273565777768572</v>
      </c>
      <c r="G157" s="13">
        <v>239</v>
      </c>
      <c r="H157" s="14">
        <v>5.872235872235872</v>
      </c>
      <c r="I157" s="13">
        <v>333.90239</v>
      </c>
      <c r="J157" s="14">
        <v>12.094566517756174</v>
      </c>
      <c r="K157" s="13">
        <v>397</v>
      </c>
      <c r="L157" s="14">
        <v>1.3999083183469092</v>
      </c>
      <c r="M157" s="13">
        <f t="shared" si="20"/>
        <v>548.4952900000001</v>
      </c>
      <c r="N157" s="14">
        <v>8.030699109487967</v>
      </c>
      <c r="Q157" s="11">
        <f t="shared" si="18"/>
        <v>0</v>
      </c>
      <c r="R157" s="11">
        <f t="shared" si="19"/>
        <v>0</v>
      </c>
      <c r="T157" s="24">
        <v>255626</v>
      </c>
      <c r="W157" s="24">
        <v>345962</v>
      </c>
      <c r="Z157" s="24">
        <v>601588</v>
      </c>
    </row>
    <row r="158" spans="1:26" ht="12">
      <c r="A158" s="46"/>
      <c r="B158" s="12" t="s">
        <v>10</v>
      </c>
      <c r="C158" s="13">
        <v>62</v>
      </c>
      <c r="D158" s="14">
        <v>0.2552595825270699</v>
      </c>
      <c r="E158" s="13">
        <v>183.03651</v>
      </c>
      <c r="F158" s="14">
        <v>4.4980755431246555</v>
      </c>
      <c r="G158" s="13">
        <v>136</v>
      </c>
      <c r="H158" s="14">
        <v>3.3415233415233416</v>
      </c>
      <c r="I158" s="13">
        <v>425.34621</v>
      </c>
      <c r="J158" s="14">
        <v>15.406832008361745</v>
      </c>
      <c r="K158" s="13">
        <v>198</v>
      </c>
      <c r="L158" s="14">
        <v>0.6981910504601714</v>
      </c>
      <c r="M158" s="13">
        <f t="shared" si="20"/>
        <v>608.38272</v>
      </c>
      <c r="N158" s="14">
        <v>8.907530578306092</v>
      </c>
      <c r="Q158" s="11">
        <f t="shared" si="18"/>
        <v>0</v>
      </c>
      <c r="R158" s="11">
        <f t="shared" si="19"/>
        <v>0</v>
      </c>
      <c r="T158" s="24">
        <v>189037</v>
      </c>
      <c r="W158" s="24">
        <v>432763</v>
      </c>
      <c r="Z158" s="24">
        <v>621800</v>
      </c>
    </row>
    <row r="159" spans="1:26" ht="12">
      <c r="A159" s="46"/>
      <c r="B159" s="12" t="s">
        <v>11</v>
      </c>
      <c r="C159" s="13">
        <v>5</v>
      </c>
      <c r="D159" s="14">
        <v>0.020585450203795957</v>
      </c>
      <c r="E159" s="13">
        <v>34.60974</v>
      </c>
      <c r="F159" s="14">
        <v>0.8505255320258408</v>
      </c>
      <c r="G159" s="13">
        <v>43</v>
      </c>
      <c r="H159" s="14">
        <v>1.0565110565110565</v>
      </c>
      <c r="I159" s="13">
        <v>297.15729</v>
      </c>
      <c r="J159" s="14">
        <v>10.76359055154161</v>
      </c>
      <c r="K159" s="13">
        <v>48</v>
      </c>
      <c r="L159" s="14">
        <v>0.16925843647519306</v>
      </c>
      <c r="M159" s="13">
        <f t="shared" si="20"/>
        <v>331.76703</v>
      </c>
      <c r="N159" s="14">
        <v>4.857509701456995</v>
      </c>
      <c r="Q159" s="11">
        <f t="shared" si="18"/>
        <v>0</v>
      </c>
      <c r="R159" s="11">
        <f t="shared" si="19"/>
        <v>0</v>
      </c>
      <c r="T159" s="24">
        <v>45105</v>
      </c>
      <c r="W159" s="24">
        <v>309349</v>
      </c>
      <c r="Z159" s="24">
        <v>354454</v>
      </c>
    </row>
    <row r="160" spans="1:26" ht="12">
      <c r="A160" s="46"/>
      <c r="B160" s="15" t="s">
        <v>12</v>
      </c>
      <c r="C160" s="16">
        <v>3</v>
      </c>
      <c r="D160" s="17">
        <v>0.012351270122277574</v>
      </c>
      <c r="E160" s="16">
        <v>46.43485</v>
      </c>
      <c r="F160" s="17">
        <v>1.1411245938510406</v>
      </c>
      <c r="G160" s="16">
        <v>31</v>
      </c>
      <c r="H160" s="17">
        <v>0.7616707616707616</v>
      </c>
      <c r="I160" s="16">
        <v>755.11887</v>
      </c>
      <c r="J160" s="17">
        <v>27.35181201316911</v>
      </c>
      <c r="K160" s="16">
        <v>34</v>
      </c>
      <c r="L160" s="17">
        <v>0.11989139250326175</v>
      </c>
      <c r="M160" s="16">
        <f>E160+I160</f>
        <v>801.55372</v>
      </c>
      <c r="N160" s="17">
        <v>11.735810430406373</v>
      </c>
      <c r="Q160" s="11">
        <f t="shared" si="18"/>
        <v>0</v>
      </c>
      <c r="R160" s="11">
        <f t="shared" si="19"/>
        <v>0</v>
      </c>
      <c r="T160" s="24">
        <v>42252</v>
      </c>
      <c r="W160" s="24">
        <v>719929</v>
      </c>
      <c r="Z160" s="24">
        <v>762181</v>
      </c>
    </row>
    <row r="161" spans="1:27" ht="12">
      <c r="A161" s="46"/>
      <c r="B161" s="5" t="s">
        <v>13</v>
      </c>
      <c r="C161" s="19">
        <f>SUM(C150:C160)</f>
        <v>24289</v>
      </c>
      <c r="D161" s="18">
        <v>100</v>
      </c>
      <c r="E161" s="19">
        <f>SUM(E150:E160)</f>
        <v>4069.2182300000004</v>
      </c>
      <c r="F161" s="18">
        <v>100</v>
      </c>
      <c r="G161" s="19">
        <f>SUM(G150:G160)</f>
        <v>4070</v>
      </c>
      <c r="H161" s="18">
        <v>100</v>
      </c>
      <c r="I161" s="19">
        <f>SUM(I150:I160)</f>
        <v>2760.7636</v>
      </c>
      <c r="J161" s="18">
        <v>100</v>
      </c>
      <c r="K161" s="19">
        <f>SUM(K150:K160)</f>
        <v>28359</v>
      </c>
      <c r="L161" s="18">
        <v>100</v>
      </c>
      <c r="M161" s="19">
        <f>SUM(M150:M160)</f>
        <v>6829.98183</v>
      </c>
      <c r="N161" s="18">
        <v>100</v>
      </c>
      <c r="Q161" s="11">
        <f t="shared" si="18"/>
        <v>0</v>
      </c>
      <c r="R161" s="11">
        <f t="shared" si="19"/>
        <v>0</v>
      </c>
      <c r="S161" s="11">
        <f>SUM(C150:C160)-C161</f>
        <v>0</v>
      </c>
      <c r="T161" s="24">
        <v>4138770</v>
      </c>
      <c r="U161" s="24">
        <f>SUM(T150:T160)-T161</f>
        <v>0</v>
      </c>
      <c r="V161" s="11">
        <f>SUM(G150:G160)-G161</f>
        <v>0</v>
      </c>
      <c r="W161" s="24">
        <v>2724260</v>
      </c>
      <c r="X161" s="24">
        <f>SUM(W150:W160)-W161</f>
        <v>0</v>
      </c>
      <c r="Y161" s="11">
        <f>SUM(K150:K160)-K161</f>
        <v>0</v>
      </c>
      <c r="Z161" s="24">
        <v>6863030</v>
      </c>
      <c r="AA161" s="24">
        <f>SUM(Z150:Z160)-Z161</f>
        <v>1</v>
      </c>
    </row>
    <row r="162" spans="1:26" ht="12" customHeight="1">
      <c r="A162" s="46" t="s">
        <v>63</v>
      </c>
      <c r="B162" s="8" t="s">
        <v>51</v>
      </c>
      <c r="C162" s="9">
        <v>5789</v>
      </c>
      <c r="D162" s="10">
        <v>12.326462822587514</v>
      </c>
      <c r="E162" s="9">
        <v>208.63503</v>
      </c>
      <c r="F162" s="10">
        <v>2.719100108647345</v>
      </c>
      <c r="G162" s="9">
        <v>255</v>
      </c>
      <c r="H162" s="10">
        <v>9.409594095940959</v>
      </c>
      <c r="I162" s="9">
        <v>7.16183</v>
      </c>
      <c r="J162" s="10">
        <v>0.46095462364263035</v>
      </c>
      <c r="K162" s="9">
        <v>6044</v>
      </c>
      <c r="L162" s="10">
        <v>12.167330998107662</v>
      </c>
      <c r="M162" s="9">
        <f>E162+I162</f>
        <v>215.79686</v>
      </c>
      <c r="N162" s="10">
        <v>2.3388457427588953</v>
      </c>
      <c r="Q162" s="11">
        <f t="shared" si="18"/>
        <v>0</v>
      </c>
      <c r="R162" s="11">
        <f t="shared" si="19"/>
        <v>0</v>
      </c>
      <c r="T162" s="24">
        <v>203134</v>
      </c>
      <c r="W162" s="24">
        <v>6733</v>
      </c>
      <c r="Z162" s="24">
        <v>209867</v>
      </c>
    </row>
    <row r="163" spans="1:26" ht="12">
      <c r="A163" s="46"/>
      <c r="B163" s="12" t="s">
        <v>3</v>
      </c>
      <c r="C163" s="13">
        <v>16700</v>
      </c>
      <c r="D163" s="14">
        <v>35.55915169065668</v>
      </c>
      <c r="E163" s="13">
        <v>1236.13097</v>
      </c>
      <c r="F163" s="14">
        <v>16.110256531845817</v>
      </c>
      <c r="G163" s="13">
        <v>469</v>
      </c>
      <c r="H163" s="14">
        <v>17.30627306273063</v>
      </c>
      <c r="I163" s="13">
        <v>35.90408</v>
      </c>
      <c r="J163" s="14">
        <v>2.3108830681033887</v>
      </c>
      <c r="K163" s="13">
        <v>17169</v>
      </c>
      <c r="L163" s="14">
        <v>34.56335306196401</v>
      </c>
      <c r="M163" s="13">
        <f aca="true" t="shared" si="21" ref="M163:M171">E163+I163</f>
        <v>1272.03505</v>
      </c>
      <c r="N163" s="14">
        <v>13.786547966140928</v>
      </c>
      <c r="Q163" s="11">
        <f t="shared" si="18"/>
        <v>0</v>
      </c>
      <c r="R163" s="11">
        <f t="shared" si="19"/>
        <v>0</v>
      </c>
      <c r="T163" s="24">
        <v>1122517</v>
      </c>
      <c r="W163" s="24">
        <v>32777</v>
      </c>
      <c r="Z163" s="24">
        <v>1155294</v>
      </c>
    </row>
    <row r="164" spans="1:26" ht="12">
      <c r="A164" s="46"/>
      <c r="B164" s="12" t="s">
        <v>4</v>
      </c>
      <c r="C164" s="13">
        <v>10010</v>
      </c>
      <c r="D164" s="14">
        <v>21.314198109190016</v>
      </c>
      <c r="E164" s="13">
        <v>1217.59179</v>
      </c>
      <c r="F164" s="14">
        <v>15.868638974371253</v>
      </c>
      <c r="G164" s="13">
        <v>408</v>
      </c>
      <c r="H164" s="14">
        <v>15.055350553505535</v>
      </c>
      <c r="I164" s="13">
        <v>50.38828</v>
      </c>
      <c r="J164" s="14">
        <v>3.2431251011821667</v>
      </c>
      <c r="K164" s="13">
        <v>10418</v>
      </c>
      <c r="L164" s="14">
        <v>20.972742279663404</v>
      </c>
      <c r="M164" s="13">
        <f t="shared" si="21"/>
        <v>1267.9800699999998</v>
      </c>
      <c r="N164" s="14">
        <v>13.74259935303334</v>
      </c>
      <c r="Q164" s="11">
        <f t="shared" si="18"/>
        <v>0</v>
      </c>
      <c r="R164" s="11">
        <f t="shared" si="19"/>
        <v>0</v>
      </c>
      <c r="T164" s="24">
        <v>1158609</v>
      </c>
      <c r="W164" s="24">
        <v>48155</v>
      </c>
      <c r="Z164" s="24">
        <v>1206764</v>
      </c>
    </row>
    <row r="165" spans="1:26" ht="12">
      <c r="A165" s="46"/>
      <c r="B165" s="12" t="s">
        <v>5</v>
      </c>
      <c r="C165" s="13">
        <v>5651</v>
      </c>
      <c r="D165" s="14">
        <v>12.032620730772507</v>
      </c>
      <c r="E165" s="13">
        <v>977.59819</v>
      </c>
      <c r="F165" s="14">
        <v>12.74084867072633</v>
      </c>
      <c r="G165" s="13">
        <v>343</v>
      </c>
      <c r="H165" s="14">
        <v>12.656826568265682</v>
      </c>
      <c r="I165" s="13">
        <v>59.53929</v>
      </c>
      <c r="J165" s="14">
        <v>3.83210869483071</v>
      </c>
      <c r="K165" s="13">
        <v>5994</v>
      </c>
      <c r="L165" s="14">
        <v>12.066674719168981</v>
      </c>
      <c r="M165" s="13">
        <f t="shared" si="21"/>
        <v>1037.13748</v>
      </c>
      <c r="N165" s="14">
        <v>11.240685243305622</v>
      </c>
      <c r="Q165" s="11">
        <f t="shared" si="18"/>
        <v>0</v>
      </c>
      <c r="R165" s="11">
        <f t="shared" si="19"/>
        <v>0</v>
      </c>
      <c r="T165" s="24">
        <v>975310</v>
      </c>
      <c r="W165" s="24">
        <v>56109</v>
      </c>
      <c r="Z165" s="24">
        <v>1031419</v>
      </c>
    </row>
    <row r="166" spans="1:26" ht="12">
      <c r="A166" s="46"/>
      <c r="B166" s="12" t="s">
        <v>6</v>
      </c>
      <c r="C166" s="13">
        <v>4595</v>
      </c>
      <c r="D166" s="14">
        <v>9.784089941231581</v>
      </c>
      <c r="E166" s="13">
        <v>1107.00157</v>
      </c>
      <c r="F166" s="14">
        <v>14.427337965536188</v>
      </c>
      <c r="G166" s="13">
        <v>370</v>
      </c>
      <c r="H166" s="14">
        <v>13.653136531365314</v>
      </c>
      <c r="I166" s="13">
        <v>91.43323</v>
      </c>
      <c r="J166" s="14">
        <v>5.884888376724952</v>
      </c>
      <c r="K166" s="13">
        <v>4965</v>
      </c>
      <c r="L166" s="14">
        <v>9.995168498610944</v>
      </c>
      <c r="M166" s="13">
        <f t="shared" si="21"/>
        <v>1198.4348</v>
      </c>
      <c r="N166" s="14">
        <v>12.988855027613045</v>
      </c>
      <c r="Q166" s="11">
        <f t="shared" si="18"/>
        <v>0</v>
      </c>
      <c r="R166" s="11">
        <f t="shared" si="19"/>
        <v>0</v>
      </c>
      <c r="T166" s="24">
        <v>1137666</v>
      </c>
      <c r="W166" s="24">
        <v>82916</v>
      </c>
      <c r="Z166" s="24">
        <v>1220582</v>
      </c>
    </row>
    <row r="167" spans="1:26" ht="12">
      <c r="A167" s="46"/>
      <c r="B167" s="12" t="s">
        <v>7</v>
      </c>
      <c r="C167" s="13">
        <v>2694</v>
      </c>
      <c r="D167" s="14">
        <v>5.736308661953837</v>
      </c>
      <c r="E167" s="13">
        <v>1003.47849</v>
      </c>
      <c r="F167" s="14">
        <v>13.078141629352817</v>
      </c>
      <c r="G167" s="13">
        <v>376</v>
      </c>
      <c r="H167" s="14">
        <v>13.874538745387454</v>
      </c>
      <c r="I167" s="13">
        <v>144.33168</v>
      </c>
      <c r="J167" s="14">
        <v>9.2895747642863</v>
      </c>
      <c r="K167" s="13">
        <v>3070</v>
      </c>
      <c r="L167" s="14">
        <v>6.180295526834964</v>
      </c>
      <c r="M167" s="13">
        <f t="shared" si="21"/>
        <v>1147.81017</v>
      </c>
      <c r="N167" s="14">
        <v>12.440176050753768</v>
      </c>
      <c r="Q167" s="11">
        <f t="shared" si="18"/>
        <v>0</v>
      </c>
      <c r="R167" s="11">
        <f t="shared" si="19"/>
        <v>0</v>
      </c>
      <c r="T167" s="24">
        <v>1047632</v>
      </c>
      <c r="W167" s="24">
        <v>138311</v>
      </c>
      <c r="Z167" s="24">
        <v>1185943</v>
      </c>
    </row>
    <row r="168" spans="1:26" ht="12">
      <c r="A168" s="46"/>
      <c r="B168" s="12" t="s">
        <v>8</v>
      </c>
      <c r="C168" s="13">
        <v>1000</v>
      </c>
      <c r="D168" s="14">
        <v>2.129290520398603</v>
      </c>
      <c r="E168" s="13">
        <v>670.6187</v>
      </c>
      <c r="F168" s="14">
        <v>8.740044181607189</v>
      </c>
      <c r="G168" s="13">
        <v>270</v>
      </c>
      <c r="H168" s="14">
        <v>9.96309963099631</v>
      </c>
      <c r="I168" s="13">
        <v>183.26255</v>
      </c>
      <c r="J168" s="14">
        <v>11.795270170199338</v>
      </c>
      <c r="K168" s="13">
        <v>1270</v>
      </c>
      <c r="L168" s="14">
        <v>2.556669485042477</v>
      </c>
      <c r="M168" s="13">
        <f t="shared" si="21"/>
        <v>853.88125</v>
      </c>
      <c r="N168" s="14">
        <v>9.254520785817476</v>
      </c>
      <c r="Q168" s="11">
        <f t="shared" si="18"/>
        <v>0</v>
      </c>
      <c r="R168" s="11">
        <f t="shared" si="19"/>
        <v>0</v>
      </c>
      <c r="T168" s="24">
        <v>720544</v>
      </c>
      <c r="W168" s="24">
        <v>190484</v>
      </c>
      <c r="Z168" s="24">
        <v>911029</v>
      </c>
    </row>
    <row r="169" spans="1:26" ht="12">
      <c r="A169" s="46"/>
      <c r="B169" s="12" t="s">
        <v>9</v>
      </c>
      <c r="C169" s="13">
        <v>298</v>
      </c>
      <c r="D169" s="14">
        <v>0.6345285750787838</v>
      </c>
      <c r="E169" s="13">
        <v>408.66373</v>
      </c>
      <c r="F169" s="14">
        <v>5.326035578221113</v>
      </c>
      <c r="G169" s="13">
        <v>110</v>
      </c>
      <c r="H169" s="14">
        <v>4.059040590405904</v>
      </c>
      <c r="I169" s="13">
        <v>150.36225</v>
      </c>
      <c r="J169" s="14">
        <v>9.677718454474498</v>
      </c>
      <c r="K169" s="13">
        <v>408</v>
      </c>
      <c r="L169" s="14">
        <v>0.8213552361396304</v>
      </c>
      <c r="M169" s="13">
        <f t="shared" si="21"/>
        <v>559.02598</v>
      </c>
      <c r="N169" s="14">
        <v>6.058825570560292</v>
      </c>
      <c r="Q169" s="11">
        <f t="shared" si="18"/>
        <v>0</v>
      </c>
      <c r="R169" s="11">
        <f t="shared" si="19"/>
        <v>0</v>
      </c>
      <c r="T169" s="24">
        <v>435592</v>
      </c>
      <c r="W169" s="24">
        <v>167940</v>
      </c>
      <c r="Z169" s="24">
        <v>603532</v>
      </c>
    </row>
    <row r="170" spans="1:26" ht="12">
      <c r="A170" s="46"/>
      <c r="B170" s="12" t="s">
        <v>10</v>
      </c>
      <c r="C170" s="13">
        <v>187</v>
      </c>
      <c r="D170" s="14">
        <v>0.3981773273145388</v>
      </c>
      <c r="E170" s="13">
        <v>575.62628</v>
      </c>
      <c r="F170" s="14">
        <v>7.502026291981108</v>
      </c>
      <c r="G170" s="13">
        <v>61</v>
      </c>
      <c r="H170" s="14">
        <v>2.2509225092250924</v>
      </c>
      <c r="I170" s="13">
        <v>185.02625</v>
      </c>
      <c r="J170" s="14">
        <v>11.908786641508836</v>
      </c>
      <c r="K170" s="13">
        <v>248</v>
      </c>
      <c r="L170" s="14">
        <v>0.49925514353585376</v>
      </c>
      <c r="M170" s="13">
        <f t="shared" si="21"/>
        <v>760.65253</v>
      </c>
      <c r="N170" s="14">
        <v>8.24409090803862</v>
      </c>
      <c r="Q170" s="11">
        <f t="shared" si="18"/>
        <v>0</v>
      </c>
      <c r="R170" s="11">
        <f t="shared" si="19"/>
        <v>0</v>
      </c>
      <c r="T170" s="24">
        <v>590684</v>
      </c>
      <c r="W170" s="24">
        <v>215475</v>
      </c>
      <c r="Z170" s="24">
        <v>806159</v>
      </c>
    </row>
    <row r="171" spans="1:26" ht="12">
      <c r="A171" s="46"/>
      <c r="B171" s="12" t="s">
        <v>11</v>
      </c>
      <c r="C171" s="13">
        <v>39</v>
      </c>
      <c r="D171" s="14">
        <v>0.08304233029554553</v>
      </c>
      <c r="E171" s="13">
        <v>257.53307</v>
      </c>
      <c r="F171" s="14">
        <v>3.356378833493514</v>
      </c>
      <c r="G171" s="13">
        <v>31</v>
      </c>
      <c r="H171" s="14">
        <v>1.1439114391143912</v>
      </c>
      <c r="I171" s="13">
        <v>216.38788</v>
      </c>
      <c r="J171" s="14">
        <v>13.92730542141138</v>
      </c>
      <c r="K171" s="13">
        <v>70</v>
      </c>
      <c r="L171" s="14">
        <v>0.14091879051415226</v>
      </c>
      <c r="M171" s="13">
        <f t="shared" si="21"/>
        <v>473.92095</v>
      </c>
      <c r="N171" s="14">
        <v>5.136441727241774</v>
      </c>
      <c r="Q171" s="11">
        <f t="shared" si="18"/>
        <v>0</v>
      </c>
      <c r="R171" s="11">
        <f t="shared" si="19"/>
        <v>0</v>
      </c>
      <c r="T171" s="24">
        <v>292748</v>
      </c>
      <c r="W171" s="24">
        <v>187132</v>
      </c>
      <c r="Z171" s="24">
        <v>479879</v>
      </c>
    </row>
    <row r="172" spans="1:26" ht="12">
      <c r="A172" s="46"/>
      <c r="B172" s="15" t="s">
        <v>12</v>
      </c>
      <c r="C172" s="16">
        <v>1</v>
      </c>
      <c r="D172" s="17">
        <v>0.0021292905203986034</v>
      </c>
      <c r="E172" s="16">
        <v>10.06623</v>
      </c>
      <c r="F172" s="17">
        <v>0.13119123421732756</v>
      </c>
      <c r="G172" s="16">
        <v>17</v>
      </c>
      <c r="H172" s="17">
        <v>0.6273062730627307</v>
      </c>
      <c r="I172" s="16">
        <v>429.89791</v>
      </c>
      <c r="J172" s="17">
        <v>27.669384683635798</v>
      </c>
      <c r="K172" s="16">
        <v>18</v>
      </c>
      <c r="L172" s="17">
        <v>0.03623626041792487</v>
      </c>
      <c r="M172" s="16">
        <f>E172+I172</f>
        <v>439.96414000000004</v>
      </c>
      <c r="N172" s="17">
        <v>4.768411624736239</v>
      </c>
      <c r="Q172" s="11">
        <f t="shared" si="18"/>
        <v>0</v>
      </c>
      <c r="R172" s="11">
        <f t="shared" si="19"/>
        <v>0</v>
      </c>
      <c r="T172" s="24">
        <v>27959</v>
      </c>
      <c r="W172" s="24">
        <v>425403</v>
      </c>
      <c r="Z172" s="24">
        <v>453361</v>
      </c>
    </row>
    <row r="173" spans="1:27" ht="12">
      <c r="A173" s="46"/>
      <c r="B173" s="5" t="s">
        <v>13</v>
      </c>
      <c r="C173" s="19">
        <f>SUM(C162:C172)</f>
        <v>46964</v>
      </c>
      <c r="D173" s="18">
        <v>100</v>
      </c>
      <c r="E173" s="19">
        <f>SUM(E162:E172)</f>
        <v>7672.944050000001</v>
      </c>
      <c r="F173" s="18">
        <v>100</v>
      </c>
      <c r="G173" s="19">
        <f>SUM(G162:G172)</f>
        <v>2710</v>
      </c>
      <c r="H173" s="18">
        <v>100</v>
      </c>
      <c r="I173" s="19">
        <f>SUM(I162:I172)</f>
        <v>1553.6952300000003</v>
      </c>
      <c r="J173" s="18">
        <v>100</v>
      </c>
      <c r="K173" s="19">
        <f>SUM(K162:K172)</f>
        <v>49674</v>
      </c>
      <c r="L173" s="18">
        <v>100</v>
      </c>
      <c r="M173" s="19">
        <f>SUM(M162:M172)</f>
        <v>9226.63928</v>
      </c>
      <c r="N173" s="18">
        <v>100</v>
      </c>
      <c r="Q173" s="11">
        <f t="shared" si="18"/>
        <v>0</v>
      </c>
      <c r="R173" s="11">
        <f t="shared" si="19"/>
        <v>0</v>
      </c>
      <c r="S173" s="11">
        <f>SUM(C162:C172)-C173</f>
        <v>0</v>
      </c>
      <c r="T173" s="24">
        <v>7712394</v>
      </c>
      <c r="U173" s="24">
        <f>SUM(T162:T172)-T173</f>
        <v>1</v>
      </c>
      <c r="V173" s="11">
        <f>SUM(G162:G172)-G173</f>
        <v>0</v>
      </c>
      <c r="W173" s="24">
        <v>1551436</v>
      </c>
      <c r="X173" s="24">
        <f>SUM(W162:W172)-W173</f>
        <v>-1</v>
      </c>
      <c r="Y173" s="11">
        <f>SUM(K162:K172)-K173</f>
        <v>0</v>
      </c>
      <c r="Z173" s="24">
        <v>9263830</v>
      </c>
      <c r="AA173" s="24">
        <f>SUM(Z162:Z172)-Z173</f>
        <v>-1</v>
      </c>
    </row>
    <row r="174" spans="1:26" ht="12" customHeight="1">
      <c r="A174" s="46" t="s">
        <v>64</v>
      </c>
      <c r="B174" s="8" t="s">
        <v>51</v>
      </c>
      <c r="C174" s="9">
        <v>6628</v>
      </c>
      <c r="D174" s="10">
        <v>7.392288732001651</v>
      </c>
      <c r="E174" s="9">
        <v>226.36062</v>
      </c>
      <c r="F174" s="10">
        <v>1.2947879983138997</v>
      </c>
      <c r="G174" s="9">
        <v>271</v>
      </c>
      <c r="H174" s="10">
        <v>7.140974967061924</v>
      </c>
      <c r="I174" s="9">
        <v>7.28938</v>
      </c>
      <c r="J174" s="10">
        <v>0.27872376559463535</v>
      </c>
      <c r="K174" s="9">
        <v>6899</v>
      </c>
      <c r="L174" s="10">
        <v>7.382083547337785</v>
      </c>
      <c r="M174" s="9">
        <f>E174+I174</f>
        <v>233.65</v>
      </c>
      <c r="N174" s="10">
        <v>1.1625698626866718</v>
      </c>
      <c r="Q174" s="11">
        <f t="shared" si="18"/>
        <v>0</v>
      </c>
      <c r="R174" s="11">
        <f t="shared" si="19"/>
        <v>0</v>
      </c>
      <c r="T174" s="24">
        <v>218346</v>
      </c>
      <c r="W174" s="24">
        <v>6497</v>
      </c>
      <c r="Z174" s="24">
        <v>224842</v>
      </c>
    </row>
    <row r="175" spans="1:26" ht="12">
      <c r="A175" s="46"/>
      <c r="B175" s="12" t="s">
        <v>3</v>
      </c>
      <c r="C175" s="13">
        <v>26326</v>
      </c>
      <c r="D175" s="14">
        <v>29.361706873668595</v>
      </c>
      <c r="E175" s="13">
        <v>2024.84463</v>
      </c>
      <c r="F175" s="14">
        <v>11.582158263104018</v>
      </c>
      <c r="G175" s="13">
        <v>546</v>
      </c>
      <c r="H175" s="14">
        <v>14.387351778656127</v>
      </c>
      <c r="I175" s="13">
        <v>41.89591</v>
      </c>
      <c r="J175" s="14">
        <v>1.6019724308808074</v>
      </c>
      <c r="K175" s="13">
        <v>26872</v>
      </c>
      <c r="L175" s="14">
        <v>28.753638075671972</v>
      </c>
      <c r="M175" s="13">
        <f aca="true" t="shared" si="22" ref="M175:M183">E175+I175</f>
        <v>2066.7405400000002</v>
      </c>
      <c r="N175" s="14">
        <v>10.283459301505577</v>
      </c>
      <c r="Q175" s="11">
        <f t="shared" si="18"/>
        <v>0</v>
      </c>
      <c r="R175" s="11">
        <f t="shared" si="19"/>
        <v>0</v>
      </c>
      <c r="T175" s="24">
        <v>1759605</v>
      </c>
      <c r="W175" s="24">
        <v>39510</v>
      </c>
      <c r="Z175" s="24">
        <v>1799116</v>
      </c>
    </row>
    <row r="176" spans="1:26" ht="12">
      <c r="A176" s="46"/>
      <c r="B176" s="12" t="s">
        <v>4</v>
      </c>
      <c r="C176" s="13">
        <v>22882</v>
      </c>
      <c r="D176" s="14">
        <v>25.520571932055187</v>
      </c>
      <c r="E176" s="13">
        <v>2760.41595</v>
      </c>
      <c r="F176" s="14">
        <v>15.789643279887914</v>
      </c>
      <c r="G176" s="13">
        <v>572</v>
      </c>
      <c r="H176" s="14">
        <v>15.072463768115941</v>
      </c>
      <c r="I176" s="13">
        <v>70.97827</v>
      </c>
      <c r="J176" s="14">
        <v>2.713993602994046</v>
      </c>
      <c r="K176" s="13">
        <v>23454</v>
      </c>
      <c r="L176" s="14">
        <v>25.096302003081664</v>
      </c>
      <c r="M176" s="13">
        <f t="shared" si="22"/>
        <v>2831.39422</v>
      </c>
      <c r="N176" s="14">
        <v>14.088138624255237</v>
      </c>
      <c r="Q176" s="11">
        <f t="shared" si="18"/>
        <v>0</v>
      </c>
      <c r="R176" s="11">
        <f t="shared" si="19"/>
        <v>0</v>
      </c>
      <c r="T176" s="24">
        <v>2541103</v>
      </c>
      <c r="W176" s="24">
        <v>65538</v>
      </c>
      <c r="Z176" s="24">
        <v>2606640</v>
      </c>
    </row>
    <row r="177" spans="1:26" ht="12">
      <c r="A177" s="46"/>
      <c r="B177" s="12" t="s">
        <v>5</v>
      </c>
      <c r="C177" s="13">
        <v>12592</v>
      </c>
      <c r="D177" s="14">
        <v>14.04401021625902</v>
      </c>
      <c r="E177" s="13">
        <v>2179.75771</v>
      </c>
      <c r="F177" s="14">
        <v>12.468264674925301</v>
      </c>
      <c r="G177" s="13">
        <v>444</v>
      </c>
      <c r="H177" s="14">
        <v>11.699604743083004</v>
      </c>
      <c r="I177" s="13">
        <v>76.82837</v>
      </c>
      <c r="J177" s="14">
        <v>2.9376836700649323</v>
      </c>
      <c r="K177" s="13">
        <v>13036</v>
      </c>
      <c r="L177" s="14">
        <v>13.948810135250813</v>
      </c>
      <c r="M177" s="13">
        <f t="shared" si="22"/>
        <v>2256.58608</v>
      </c>
      <c r="N177" s="14">
        <v>11.22807177045262</v>
      </c>
      <c r="Q177" s="11">
        <f t="shared" si="18"/>
        <v>0</v>
      </c>
      <c r="R177" s="11">
        <f t="shared" si="19"/>
        <v>0</v>
      </c>
      <c r="T177" s="24">
        <v>2150277</v>
      </c>
      <c r="W177" s="24">
        <v>76828</v>
      </c>
      <c r="Z177" s="24">
        <v>2227105</v>
      </c>
    </row>
    <row r="178" spans="1:26" ht="12">
      <c r="A178" s="46"/>
      <c r="B178" s="12" t="s">
        <v>6</v>
      </c>
      <c r="C178" s="13">
        <v>10951</v>
      </c>
      <c r="D178" s="14">
        <v>12.213783027180156</v>
      </c>
      <c r="E178" s="13">
        <v>2650.57093</v>
      </c>
      <c r="F178" s="14">
        <v>15.161327216914811</v>
      </c>
      <c r="G178" s="13">
        <v>540</v>
      </c>
      <c r="H178" s="14">
        <v>14.229249011857707</v>
      </c>
      <c r="I178" s="13">
        <v>133.2103</v>
      </c>
      <c r="J178" s="14">
        <v>5.093557536030644</v>
      </c>
      <c r="K178" s="13">
        <v>11491</v>
      </c>
      <c r="L178" s="14">
        <v>12.29562574901558</v>
      </c>
      <c r="M178" s="13">
        <f t="shared" si="22"/>
        <v>2783.78123</v>
      </c>
      <c r="N178" s="14">
        <v>13.851231167604684</v>
      </c>
      <c r="Q178" s="11">
        <f t="shared" si="18"/>
        <v>0</v>
      </c>
      <c r="R178" s="11">
        <f t="shared" si="19"/>
        <v>0</v>
      </c>
      <c r="T178" s="24">
        <v>2721458</v>
      </c>
      <c r="W178" s="24">
        <v>127208</v>
      </c>
      <c r="Z178" s="24">
        <v>2848666</v>
      </c>
    </row>
    <row r="179" spans="1:26" ht="12">
      <c r="A179" s="46"/>
      <c r="B179" s="12" t="s">
        <v>7</v>
      </c>
      <c r="C179" s="13">
        <v>6536</v>
      </c>
      <c r="D179" s="14">
        <v>7.289680016952744</v>
      </c>
      <c r="E179" s="13">
        <v>2441.31686</v>
      </c>
      <c r="F179" s="14">
        <v>13.964389081499135</v>
      </c>
      <c r="G179" s="13">
        <v>568</v>
      </c>
      <c r="H179" s="14">
        <v>14.967061923583662</v>
      </c>
      <c r="I179" s="13">
        <v>217.3999</v>
      </c>
      <c r="J179" s="14">
        <v>8.312712297602426</v>
      </c>
      <c r="K179" s="13">
        <v>7104</v>
      </c>
      <c r="L179" s="14">
        <v>7.601438109912686</v>
      </c>
      <c r="M179" s="13">
        <f t="shared" si="22"/>
        <v>2658.71676</v>
      </c>
      <c r="N179" s="14">
        <v>13.228949191508464</v>
      </c>
      <c r="Q179" s="11">
        <f t="shared" si="18"/>
        <v>0</v>
      </c>
      <c r="R179" s="11">
        <f t="shared" si="19"/>
        <v>0</v>
      </c>
      <c r="T179" s="24">
        <v>2609698</v>
      </c>
      <c r="W179" s="24">
        <v>203388</v>
      </c>
      <c r="Z179" s="24">
        <v>2813087</v>
      </c>
    </row>
    <row r="180" spans="1:26" ht="12">
      <c r="A180" s="46"/>
      <c r="B180" s="12" t="s">
        <v>8</v>
      </c>
      <c r="C180" s="13">
        <v>2433</v>
      </c>
      <c r="D180" s="14">
        <v>2.7135543881955364</v>
      </c>
      <c r="E180" s="13">
        <v>1624.63681</v>
      </c>
      <c r="F180" s="14">
        <v>9.292960247268184</v>
      </c>
      <c r="G180" s="13">
        <v>451</v>
      </c>
      <c r="H180" s="14">
        <v>11.884057971014492</v>
      </c>
      <c r="I180" s="13">
        <v>311.19429</v>
      </c>
      <c r="J180" s="14">
        <v>11.899125075157144</v>
      </c>
      <c r="K180" s="13">
        <v>2884</v>
      </c>
      <c r="L180" s="14">
        <v>3.085944187639103</v>
      </c>
      <c r="M180" s="13">
        <f t="shared" si="22"/>
        <v>1935.8310999999999</v>
      </c>
      <c r="N180" s="14">
        <v>9.632094569277076</v>
      </c>
      <c r="Q180" s="11">
        <f t="shared" si="18"/>
        <v>0</v>
      </c>
      <c r="R180" s="11">
        <f t="shared" si="19"/>
        <v>0</v>
      </c>
      <c r="T180" s="24">
        <v>1751130</v>
      </c>
      <c r="W180" s="24">
        <v>311250</v>
      </c>
      <c r="Z180" s="24">
        <v>2062381</v>
      </c>
    </row>
    <row r="181" spans="1:26" ht="12">
      <c r="A181" s="46"/>
      <c r="B181" s="12" t="s">
        <v>9</v>
      </c>
      <c r="C181" s="13">
        <v>752</v>
      </c>
      <c r="D181" s="14">
        <v>0.8387147143128004</v>
      </c>
      <c r="E181" s="13">
        <v>1036.54808</v>
      </c>
      <c r="F181" s="14">
        <v>5.929079067106795</v>
      </c>
      <c r="G181" s="13">
        <v>208</v>
      </c>
      <c r="H181" s="14">
        <v>5.480895915678524</v>
      </c>
      <c r="I181" s="13">
        <v>286.4106</v>
      </c>
      <c r="J181" s="14">
        <v>10.95147199600225</v>
      </c>
      <c r="K181" s="13">
        <v>960</v>
      </c>
      <c r="L181" s="14">
        <v>1.027221366204417</v>
      </c>
      <c r="M181" s="13">
        <f t="shared" si="22"/>
        <v>1322.95868</v>
      </c>
      <c r="N181" s="14">
        <v>6.582631675359472</v>
      </c>
      <c r="Q181" s="11">
        <f t="shared" si="18"/>
        <v>0</v>
      </c>
      <c r="R181" s="11">
        <f t="shared" si="19"/>
        <v>0</v>
      </c>
      <c r="T181" s="24">
        <v>1114402</v>
      </c>
      <c r="W181" s="24">
        <v>312134</v>
      </c>
      <c r="Z181" s="24">
        <v>1426536</v>
      </c>
    </row>
    <row r="182" spans="1:26" ht="12">
      <c r="A182" s="46"/>
      <c r="B182" s="12" t="s">
        <v>10</v>
      </c>
      <c r="C182" s="13">
        <v>417</v>
      </c>
      <c r="D182" s="14">
        <v>0.4650851540803694</v>
      </c>
      <c r="E182" s="13">
        <v>1246.39383</v>
      </c>
      <c r="F182" s="14">
        <v>7.129401625850357</v>
      </c>
      <c r="G182" s="13">
        <v>121</v>
      </c>
      <c r="H182" s="14">
        <v>3.1884057971014492</v>
      </c>
      <c r="I182" s="13">
        <v>369.50587</v>
      </c>
      <c r="J182" s="14">
        <v>14.128782900016436</v>
      </c>
      <c r="K182" s="13">
        <v>538</v>
      </c>
      <c r="L182" s="14">
        <v>0.5756719739770587</v>
      </c>
      <c r="M182" s="13">
        <f t="shared" si="22"/>
        <v>1615.8997</v>
      </c>
      <c r="N182" s="14">
        <v>8.040215246498756</v>
      </c>
      <c r="Q182" s="11">
        <f t="shared" si="18"/>
        <v>0</v>
      </c>
      <c r="R182" s="11">
        <f t="shared" si="19"/>
        <v>0</v>
      </c>
      <c r="T182" s="24">
        <v>1261442</v>
      </c>
      <c r="W182" s="24">
        <v>410169</v>
      </c>
      <c r="Z182" s="24">
        <v>1671611</v>
      </c>
    </row>
    <row r="183" spans="1:26" ht="12">
      <c r="A183" s="46"/>
      <c r="B183" s="12" t="s">
        <v>11</v>
      </c>
      <c r="C183" s="13">
        <v>112</v>
      </c>
      <c r="D183" s="14">
        <v>0.12491495745084262</v>
      </c>
      <c r="E183" s="13">
        <v>749.59824</v>
      </c>
      <c r="F183" s="14">
        <v>4.287719324629974</v>
      </c>
      <c r="G183" s="13">
        <v>32</v>
      </c>
      <c r="H183" s="14">
        <v>0.8432147562582345</v>
      </c>
      <c r="I183" s="13">
        <v>223.00447</v>
      </c>
      <c r="J183" s="14">
        <v>8.527014042735582</v>
      </c>
      <c r="K183" s="13">
        <v>144</v>
      </c>
      <c r="L183" s="14">
        <v>0.15408320493066255</v>
      </c>
      <c r="M183" s="13">
        <f t="shared" si="22"/>
        <v>972.60271</v>
      </c>
      <c r="N183" s="14">
        <v>4.839369137656258</v>
      </c>
      <c r="Q183" s="11">
        <f t="shared" si="18"/>
        <v>0</v>
      </c>
      <c r="R183" s="11">
        <f t="shared" si="19"/>
        <v>0</v>
      </c>
      <c r="T183" s="24">
        <v>838221</v>
      </c>
      <c r="W183" s="24">
        <v>328523</v>
      </c>
      <c r="Z183" s="24">
        <v>1166744</v>
      </c>
    </row>
    <row r="184" spans="1:26" ht="12">
      <c r="A184" s="46"/>
      <c r="B184" s="15" t="s">
        <v>12</v>
      </c>
      <c r="C184" s="16">
        <v>32</v>
      </c>
      <c r="D184" s="17">
        <v>0.03568998784309789</v>
      </c>
      <c r="E184" s="16">
        <v>542.00291</v>
      </c>
      <c r="F184" s="17">
        <v>3.100269220499611</v>
      </c>
      <c r="G184" s="16">
        <v>42</v>
      </c>
      <c r="H184" s="17">
        <v>1.1067193675889329</v>
      </c>
      <c r="I184" s="16">
        <v>877.55299</v>
      </c>
      <c r="J184" s="17">
        <v>33.5549626829211</v>
      </c>
      <c r="K184" s="16">
        <v>74</v>
      </c>
      <c r="L184" s="17">
        <v>0.07918164697825715</v>
      </c>
      <c r="M184" s="16">
        <f>E184+I184</f>
        <v>1419.5559</v>
      </c>
      <c r="N184" s="17">
        <v>7.0632694531951845</v>
      </c>
      <c r="Q184" s="11">
        <f t="shared" si="18"/>
        <v>0</v>
      </c>
      <c r="R184" s="11">
        <f t="shared" si="19"/>
        <v>0</v>
      </c>
      <c r="T184" s="24">
        <v>536596</v>
      </c>
      <c r="W184" s="24">
        <v>769097</v>
      </c>
      <c r="Z184" s="24">
        <v>1305694</v>
      </c>
    </row>
    <row r="185" spans="1:27" ht="12">
      <c r="A185" s="46"/>
      <c r="B185" s="5" t="s">
        <v>13</v>
      </c>
      <c r="C185" s="19">
        <f>SUM(C174:C184)</f>
        <v>89661</v>
      </c>
      <c r="D185" s="18">
        <v>100</v>
      </c>
      <c r="E185" s="19">
        <f>SUM(E174:E184)</f>
        <v>17482.44657</v>
      </c>
      <c r="F185" s="18">
        <v>100</v>
      </c>
      <c r="G185" s="19">
        <f>SUM(G174:G184)</f>
        <v>3795</v>
      </c>
      <c r="H185" s="18">
        <v>100</v>
      </c>
      <c r="I185" s="19">
        <f>SUM(I174:I184)</f>
        <v>2615.2703500000002</v>
      </c>
      <c r="J185" s="18">
        <v>100</v>
      </c>
      <c r="K185" s="19">
        <f>SUM(K174:K184)</f>
        <v>93456</v>
      </c>
      <c r="L185" s="18">
        <v>100</v>
      </c>
      <c r="M185" s="19">
        <f>SUM(M174:M184)</f>
        <v>20097.71692</v>
      </c>
      <c r="N185" s="18">
        <v>100</v>
      </c>
      <c r="Q185" s="11">
        <f t="shared" si="18"/>
        <v>0</v>
      </c>
      <c r="R185" s="11">
        <f t="shared" si="19"/>
        <v>0</v>
      </c>
      <c r="S185" s="11">
        <f>SUM(C174:C184)-C185</f>
        <v>0</v>
      </c>
      <c r="T185" s="24">
        <v>17502279</v>
      </c>
      <c r="U185" s="24">
        <f>SUM(T174:T184)-T185</f>
        <v>-1</v>
      </c>
      <c r="V185" s="11">
        <f>SUM(G174:G184)-G185</f>
        <v>0</v>
      </c>
      <c r="W185" s="24">
        <v>2650143</v>
      </c>
      <c r="X185" s="24">
        <f>SUM(W174:W184)-W185</f>
        <v>-1</v>
      </c>
      <c r="Y185" s="11">
        <f>SUM(K174:K184)-K185</f>
        <v>0</v>
      </c>
      <c r="Z185" s="24">
        <v>20152422</v>
      </c>
      <c r="AA185" s="24">
        <f>SUM(Z174:Z184)-Z185</f>
        <v>0</v>
      </c>
    </row>
    <row r="186" spans="1:26" ht="12" customHeight="1">
      <c r="A186" s="46" t="s">
        <v>65</v>
      </c>
      <c r="B186" s="8" t="s">
        <v>51</v>
      </c>
      <c r="C186" s="9">
        <v>5441</v>
      </c>
      <c r="D186" s="10">
        <v>15.56394633713779</v>
      </c>
      <c r="E186" s="9">
        <v>197.99102</v>
      </c>
      <c r="F186" s="10">
        <v>3.6384831271943288</v>
      </c>
      <c r="G186" s="9">
        <v>235</v>
      </c>
      <c r="H186" s="10">
        <v>7.687275106313379</v>
      </c>
      <c r="I186" s="9">
        <v>6.53087</v>
      </c>
      <c r="J186" s="10">
        <v>0.39098904320448474</v>
      </c>
      <c r="K186" s="9">
        <v>5676</v>
      </c>
      <c r="L186" s="10">
        <v>14.930555555555555</v>
      </c>
      <c r="M186" s="9">
        <f>E186+I186</f>
        <v>204.52188999999998</v>
      </c>
      <c r="N186" s="10">
        <v>2.8757589639121472</v>
      </c>
      <c r="Q186" s="11">
        <f t="shared" si="18"/>
        <v>0</v>
      </c>
      <c r="R186" s="11">
        <f t="shared" si="19"/>
        <v>0</v>
      </c>
      <c r="T186" s="24">
        <v>184480</v>
      </c>
      <c r="W186" s="24">
        <v>6007</v>
      </c>
      <c r="Z186" s="24">
        <v>190487</v>
      </c>
    </row>
    <row r="187" spans="1:26" ht="12">
      <c r="A187" s="46"/>
      <c r="B187" s="12" t="s">
        <v>3</v>
      </c>
      <c r="C187" s="13">
        <v>13090</v>
      </c>
      <c r="D187" s="14">
        <v>37.44386281072113</v>
      </c>
      <c r="E187" s="13">
        <v>944.92514</v>
      </c>
      <c r="F187" s="14">
        <v>17.364899571464093</v>
      </c>
      <c r="G187" s="13">
        <v>522</v>
      </c>
      <c r="H187" s="14">
        <v>17.07556427870461</v>
      </c>
      <c r="I187" s="13">
        <v>39.48783</v>
      </c>
      <c r="J187" s="14">
        <v>2.3640508645741454</v>
      </c>
      <c r="K187" s="13">
        <v>13612</v>
      </c>
      <c r="L187" s="14">
        <v>35.80597643097643</v>
      </c>
      <c r="M187" s="13">
        <f aca="true" t="shared" si="23" ref="M187:M195">E187+I187</f>
        <v>984.4129700000001</v>
      </c>
      <c r="N187" s="14">
        <v>13.841718471645649</v>
      </c>
      <c r="Q187" s="11">
        <f t="shared" si="18"/>
        <v>0</v>
      </c>
      <c r="R187" s="11">
        <f t="shared" si="19"/>
        <v>0</v>
      </c>
      <c r="T187" s="24">
        <v>863420</v>
      </c>
      <c r="W187" s="24">
        <v>35467</v>
      </c>
      <c r="Z187" s="24">
        <v>898887</v>
      </c>
    </row>
    <row r="188" spans="1:26" ht="12">
      <c r="A188" s="46"/>
      <c r="B188" s="12" t="s">
        <v>4</v>
      </c>
      <c r="C188" s="13">
        <v>6744</v>
      </c>
      <c r="D188" s="14">
        <v>19.291169655882605</v>
      </c>
      <c r="E188" s="13">
        <v>821.75835</v>
      </c>
      <c r="F188" s="14">
        <v>15.101462132505059</v>
      </c>
      <c r="G188" s="13">
        <v>507</v>
      </c>
      <c r="H188" s="14">
        <v>16.584887144259078</v>
      </c>
      <c r="I188" s="13">
        <v>62.59989</v>
      </c>
      <c r="J188" s="14">
        <v>3.7477198437277104</v>
      </c>
      <c r="K188" s="13">
        <v>7251</v>
      </c>
      <c r="L188" s="14">
        <v>19.07354797979798</v>
      </c>
      <c r="M188" s="13">
        <f t="shared" si="23"/>
        <v>884.3582399999999</v>
      </c>
      <c r="N188" s="14">
        <v>12.434860327124738</v>
      </c>
      <c r="Q188" s="11">
        <f t="shared" si="18"/>
        <v>0</v>
      </c>
      <c r="R188" s="11">
        <f t="shared" si="19"/>
        <v>0</v>
      </c>
      <c r="T188" s="24">
        <v>801082</v>
      </c>
      <c r="W188" s="24">
        <v>57956</v>
      </c>
      <c r="Z188" s="24">
        <v>859038</v>
      </c>
    </row>
    <row r="189" spans="1:26" ht="12">
      <c r="A189" s="46"/>
      <c r="B189" s="12" t="s">
        <v>5</v>
      </c>
      <c r="C189" s="13">
        <v>3683</v>
      </c>
      <c r="D189" s="14">
        <v>10.535198375239567</v>
      </c>
      <c r="E189" s="13">
        <v>635.46939</v>
      </c>
      <c r="F189" s="14">
        <v>11.678027889161198</v>
      </c>
      <c r="G189" s="13">
        <v>376</v>
      </c>
      <c r="H189" s="14">
        <v>12.299640170101407</v>
      </c>
      <c r="I189" s="13">
        <v>65.26563</v>
      </c>
      <c r="J189" s="14">
        <v>3.907311924420164</v>
      </c>
      <c r="K189" s="13">
        <v>4059</v>
      </c>
      <c r="L189" s="14">
        <v>10.677083333333334</v>
      </c>
      <c r="M189" s="13">
        <f t="shared" si="23"/>
        <v>700.73502</v>
      </c>
      <c r="N189" s="14">
        <v>9.852955178011301</v>
      </c>
      <c r="Q189" s="11">
        <f t="shared" si="18"/>
        <v>0</v>
      </c>
      <c r="R189" s="11">
        <f t="shared" si="19"/>
        <v>0</v>
      </c>
      <c r="T189" s="24">
        <v>639801</v>
      </c>
      <c r="W189" s="24">
        <v>63437</v>
      </c>
      <c r="Z189" s="24">
        <v>703238</v>
      </c>
    </row>
    <row r="190" spans="1:26" ht="12">
      <c r="A190" s="46"/>
      <c r="B190" s="12" t="s">
        <v>6</v>
      </c>
      <c r="C190" s="13">
        <v>2967</v>
      </c>
      <c r="D190" s="14">
        <v>8.487084870848708</v>
      </c>
      <c r="E190" s="13">
        <v>717.89089</v>
      </c>
      <c r="F190" s="14">
        <v>13.192688690787692</v>
      </c>
      <c r="G190" s="13">
        <v>455</v>
      </c>
      <c r="H190" s="14">
        <v>14.883873078181223</v>
      </c>
      <c r="I190" s="13">
        <v>112.39424</v>
      </c>
      <c r="J190" s="14">
        <v>6.728799740202335</v>
      </c>
      <c r="K190" s="13">
        <v>3422</v>
      </c>
      <c r="L190" s="14">
        <v>9.001473063973064</v>
      </c>
      <c r="M190" s="13">
        <f t="shared" si="23"/>
        <v>830.28513</v>
      </c>
      <c r="N190" s="14">
        <v>11.67454449594839</v>
      </c>
      <c r="Q190" s="11">
        <f t="shared" si="18"/>
        <v>0</v>
      </c>
      <c r="R190" s="11">
        <f t="shared" si="19"/>
        <v>0</v>
      </c>
      <c r="T190" s="24">
        <v>741632</v>
      </c>
      <c r="W190" s="24">
        <v>107517</v>
      </c>
      <c r="Z190" s="24">
        <v>849149</v>
      </c>
    </row>
    <row r="191" spans="1:26" ht="12">
      <c r="A191" s="46"/>
      <c r="B191" s="12" t="s">
        <v>7</v>
      </c>
      <c r="C191" s="13">
        <v>1801</v>
      </c>
      <c r="D191" s="14">
        <v>5.151749191910524</v>
      </c>
      <c r="E191" s="13">
        <v>678.43348</v>
      </c>
      <c r="F191" s="14">
        <v>12.467579438217607</v>
      </c>
      <c r="G191" s="13">
        <v>415</v>
      </c>
      <c r="H191" s="14">
        <v>13.575400719659797</v>
      </c>
      <c r="I191" s="13">
        <v>158.22572</v>
      </c>
      <c r="J191" s="14">
        <v>9.47263119203731</v>
      </c>
      <c r="K191" s="13">
        <v>2216</v>
      </c>
      <c r="L191" s="14">
        <v>5.829124579124579</v>
      </c>
      <c r="M191" s="13">
        <f t="shared" si="23"/>
        <v>836.6592</v>
      </c>
      <c r="N191" s="14">
        <v>11.764169567079426</v>
      </c>
      <c r="Q191" s="11">
        <f t="shared" si="18"/>
        <v>0</v>
      </c>
      <c r="R191" s="11">
        <f t="shared" si="19"/>
        <v>0</v>
      </c>
      <c r="T191" s="24">
        <v>718302</v>
      </c>
      <c r="W191" s="24">
        <v>154190</v>
      </c>
      <c r="Z191" s="24">
        <v>872491</v>
      </c>
    </row>
    <row r="192" spans="1:26" ht="12">
      <c r="A192" s="46"/>
      <c r="B192" s="12" t="s">
        <v>8</v>
      </c>
      <c r="C192" s="13">
        <v>848</v>
      </c>
      <c r="D192" s="14">
        <v>2.425698675591407</v>
      </c>
      <c r="E192" s="13">
        <v>577.37563</v>
      </c>
      <c r="F192" s="14">
        <v>10.610438230017683</v>
      </c>
      <c r="G192" s="13">
        <v>284</v>
      </c>
      <c r="H192" s="14">
        <v>9.290153745502126</v>
      </c>
      <c r="I192" s="13">
        <v>196.82426</v>
      </c>
      <c r="J192" s="14">
        <v>11.783442190218262</v>
      </c>
      <c r="K192" s="13">
        <v>1132</v>
      </c>
      <c r="L192" s="14">
        <v>2.9776936026936025</v>
      </c>
      <c r="M192" s="13">
        <f t="shared" si="23"/>
        <v>774.19989</v>
      </c>
      <c r="N192" s="14">
        <v>10.885936334381118</v>
      </c>
      <c r="Q192" s="11">
        <f t="shared" si="18"/>
        <v>0</v>
      </c>
      <c r="R192" s="11">
        <f t="shared" si="19"/>
        <v>0</v>
      </c>
      <c r="T192" s="24">
        <v>598167</v>
      </c>
      <c r="W192" s="24">
        <v>198296</v>
      </c>
      <c r="Z192" s="24">
        <v>796463</v>
      </c>
    </row>
    <row r="193" spans="1:26" ht="12">
      <c r="A193" s="46"/>
      <c r="B193" s="12" t="s">
        <v>9</v>
      </c>
      <c r="C193" s="13">
        <v>243</v>
      </c>
      <c r="D193" s="14">
        <v>0.6950999742555565</v>
      </c>
      <c r="E193" s="13">
        <v>326.69494</v>
      </c>
      <c r="F193" s="14">
        <v>6.003676464365725</v>
      </c>
      <c r="G193" s="13">
        <v>152</v>
      </c>
      <c r="H193" s="14">
        <v>4.97219496238142</v>
      </c>
      <c r="I193" s="13">
        <v>207.53181</v>
      </c>
      <c r="J193" s="14">
        <v>12.424480019720944</v>
      </c>
      <c r="K193" s="13">
        <v>395</v>
      </c>
      <c r="L193" s="14">
        <v>1.0390361952861953</v>
      </c>
      <c r="M193" s="13">
        <f t="shared" si="23"/>
        <v>534.22675</v>
      </c>
      <c r="N193" s="14">
        <v>7.5117013884144805</v>
      </c>
      <c r="Q193" s="11">
        <f t="shared" si="18"/>
        <v>0</v>
      </c>
      <c r="R193" s="11">
        <f t="shared" si="19"/>
        <v>0</v>
      </c>
      <c r="T193" s="24">
        <v>371011</v>
      </c>
      <c r="W193" s="24">
        <v>205363</v>
      </c>
      <c r="Z193" s="24">
        <v>576374</v>
      </c>
    </row>
    <row r="194" spans="1:26" ht="12">
      <c r="A194" s="46"/>
      <c r="B194" s="12" t="s">
        <v>10</v>
      </c>
      <c r="C194" s="13">
        <v>121</v>
      </c>
      <c r="D194" s="14">
        <v>0.34611974026717013</v>
      </c>
      <c r="E194" s="13">
        <v>366.58217</v>
      </c>
      <c r="F194" s="14">
        <v>6.736684523749022</v>
      </c>
      <c r="G194" s="13">
        <v>70</v>
      </c>
      <c r="H194" s="14">
        <v>2.289826627412496</v>
      </c>
      <c r="I194" s="13">
        <v>217.05737</v>
      </c>
      <c r="J194" s="14">
        <v>12.994754667721427</v>
      </c>
      <c r="K194" s="13">
        <v>191</v>
      </c>
      <c r="L194" s="14">
        <v>0.5024200336700336</v>
      </c>
      <c r="M194" s="13">
        <f t="shared" si="23"/>
        <v>583.63954</v>
      </c>
      <c r="N194" s="14">
        <v>8.206488991709211</v>
      </c>
      <c r="Q194" s="11">
        <f t="shared" si="18"/>
        <v>0</v>
      </c>
      <c r="R194" s="11">
        <f t="shared" si="19"/>
        <v>0</v>
      </c>
      <c r="T194" s="24">
        <v>395616</v>
      </c>
      <c r="W194" s="24">
        <v>235427</v>
      </c>
      <c r="Z194" s="24">
        <v>631042</v>
      </c>
    </row>
    <row r="195" spans="1:26" ht="12">
      <c r="A195" s="46"/>
      <c r="B195" s="12" t="s">
        <v>11</v>
      </c>
      <c r="C195" s="13">
        <v>16</v>
      </c>
      <c r="D195" s="14">
        <v>0.04576789953946051</v>
      </c>
      <c r="E195" s="13">
        <v>105.25935</v>
      </c>
      <c r="F195" s="14">
        <v>1.9343522193806688</v>
      </c>
      <c r="G195" s="13">
        <v>21</v>
      </c>
      <c r="H195" s="14">
        <v>0.6869479882237488</v>
      </c>
      <c r="I195" s="13">
        <v>152.94917</v>
      </c>
      <c r="J195" s="14">
        <v>9.156735570792264</v>
      </c>
      <c r="K195" s="13">
        <v>37</v>
      </c>
      <c r="L195" s="14">
        <v>0.09732744107744108</v>
      </c>
      <c r="M195" s="13">
        <f t="shared" si="23"/>
        <v>258.20852</v>
      </c>
      <c r="N195" s="14">
        <v>3.6306405438972273</v>
      </c>
      <c r="Q195" s="11">
        <f t="shared" si="18"/>
        <v>0</v>
      </c>
      <c r="R195" s="11">
        <f t="shared" si="19"/>
        <v>0</v>
      </c>
      <c r="T195" s="24">
        <v>130416</v>
      </c>
      <c r="W195" s="24">
        <v>183047</v>
      </c>
      <c r="Z195" s="24">
        <v>313463</v>
      </c>
    </row>
    <row r="196" spans="1:26" ht="12">
      <c r="A196" s="46"/>
      <c r="B196" s="15" t="s">
        <v>12</v>
      </c>
      <c r="C196" s="16">
        <v>5</v>
      </c>
      <c r="D196" s="17">
        <v>0.01430246860608141</v>
      </c>
      <c r="E196" s="16">
        <v>69.20101</v>
      </c>
      <c r="F196" s="17">
        <v>1.27170771315692</v>
      </c>
      <c r="G196" s="16">
        <v>20</v>
      </c>
      <c r="H196" s="17">
        <v>0.6542361792607131</v>
      </c>
      <c r="I196" s="16">
        <v>451.47925</v>
      </c>
      <c r="J196" s="17">
        <v>27.029084943380955</v>
      </c>
      <c r="K196" s="16">
        <v>25</v>
      </c>
      <c r="L196" s="17">
        <v>0.06576178451178451</v>
      </c>
      <c r="M196" s="16">
        <f>E196+I196</f>
        <v>520.68026</v>
      </c>
      <c r="N196" s="17">
        <v>7.3212257378763095</v>
      </c>
      <c r="Q196" s="11">
        <f t="shared" si="18"/>
        <v>0</v>
      </c>
      <c r="R196" s="11">
        <f t="shared" si="19"/>
        <v>0</v>
      </c>
      <c r="T196" s="24">
        <v>99695</v>
      </c>
      <c r="W196" s="24">
        <v>405729</v>
      </c>
      <c r="Z196" s="24">
        <v>505424</v>
      </c>
    </row>
    <row r="197" spans="1:27" ht="12">
      <c r="A197" s="46"/>
      <c r="B197" s="5" t="s">
        <v>13</v>
      </c>
      <c r="C197" s="19">
        <f>SUM(C186:C196)</f>
        <v>34959</v>
      </c>
      <c r="D197" s="18">
        <v>100</v>
      </c>
      <c r="E197" s="19">
        <f>SUM(E186:E196)</f>
        <v>5441.58137</v>
      </c>
      <c r="F197" s="18">
        <v>100</v>
      </c>
      <c r="G197" s="19">
        <f>SUM(G186:G196)</f>
        <v>3057</v>
      </c>
      <c r="H197" s="18">
        <v>100</v>
      </c>
      <c r="I197" s="19">
        <f>SUM(I186:I196)</f>
        <v>1670.34604</v>
      </c>
      <c r="J197" s="18">
        <v>100</v>
      </c>
      <c r="K197" s="19">
        <f>SUM(K186:K196)</f>
        <v>38016</v>
      </c>
      <c r="L197" s="18">
        <v>100</v>
      </c>
      <c r="M197" s="19">
        <f>SUM(M186:M196)</f>
        <v>7111.92741</v>
      </c>
      <c r="N197" s="18">
        <v>100</v>
      </c>
      <c r="Q197" s="11">
        <f t="shared" si="18"/>
        <v>0</v>
      </c>
      <c r="R197" s="11">
        <f t="shared" si="19"/>
        <v>0</v>
      </c>
      <c r="S197" s="11">
        <f>SUM(C186:C196)-C197</f>
        <v>0</v>
      </c>
      <c r="T197" s="24">
        <v>5543622</v>
      </c>
      <c r="U197" s="24">
        <f>SUM(T186:T196)-T197</f>
        <v>0</v>
      </c>
      <c r="V197" s="11">
        <f>SUM(G186:G196)-G197</f>
        <v>0</v>
      </c>
      <c r="W197" s="24">
        <v>1652434</v>
      </c>
      <c r="X197" s="24">
        <f>SUM(W186:W196)-W197</f>
        <v>2</v>
      </c>
      <c r="Y197" s="11">
        <f>SUM(K186:K196)-K197</f>
        <v>0</v>
      </c>
      <c r="Z197" s="24">
        <v>7196056</v>
      </c>
      <c r="AA197" s="24">
        <f>SUM(Z186:Z196)-Z197</f>
        <v>0</v>
      </c>
    </row>
    <row r="198" spans="1:26" ht="12" customHeight="1">
      <c r="A198" s="46" t="s">
        <v>66</v>
      </c>
      <c r="B198" s="8" t="s">
        <v>51</v>
      </c>
      <c r="C198" s="9">
        <v>6964</v>
      </c>
      <c r="D198" s="10">
        <v>17.805277152791984</v>
      </c>
      <c r="E198" s="9">
        <v>261.15769</v>
      </c>
      <c r="F198" s="10">
        <v>4.272486334883889</v>
      </c>
      <c r="G198" s="9">
        <v>221</v>
      </c>
      <c r="H198" s="10">
        <v>9.879302637460885</v>
      </c>
      <c r="I198" s="9">
        <v>6.10744</v>
      </c>
      <c r="J198" s="10">
        <v>0.22801212321849149</v>
      </c>
      <c r="K198" s="9">
        <v>7185</v>
      </c>
      <c r="L198" s="10">
        <v>17.37647827033302</v>
      </c>
      <c r="M198" s="9">
        <f>E198+I198</f>
        <v>267.26513</v>
      </c>
      <c r="N198" s="10">
        <v>3.0401766534641896</v>
      </c>
      <c r="Q198" s="11">
        <f t="shared" si="18"/>
        <v>0</v>
      </c>
      <c r="R198" s="11">
        <f t="shared" si="19"/>
        <v>0</v>
      </c>
      <c r="T198" s="24">
        <v>242140</v>
      </c>
      <c r="W198" s="24">
        <v>5346</v>
      </c>
      <c r="Z198" s="24">
        <v>247486</v>
      </c>
    </row>
    <row r="199" spans="1:26" ht="12">
      <c r="A199" s="46"/>
      <c r="B199" s="12" t="s">
        <v>3</v>
      </c>
      <c r="C199" s="13">
        <v>16159</v>
      </c>
      <c r="D199" s="14">
        <v>41.314686029862955</v>
      </c>
      <c r="E199" s="13">
        <v>1158.84232</v>
      </c>
      <c r="F199" s="14">
        <v>18.958423075671803</v>
      </c>
      <c r="G199" s="13">
        <v>362</v>
      </c>
      <c r="H199" s="14">
        <v>16.182387125614664</v>
      </c>
      <c r="I199" s="13">
        <v>27.27692</v>
      </c>
      <c r="J199" s="14">
        <v>1.0183429463180866</v>
      </c>
      <c r="K199" s="13">
        <v>16521</v>
      </c>
      <c r="L199" s="14">
        <v>39.95501704998912</v>
      </c>
      <c r="M199" s="13">
        <f aca="true" t="shared" si="24" ref="M199:M207">E199+I199</f>
        <v>1186.11924</v>
      </c>
      <c r="N199" s="14">
        <v>13.49226523367522</v>
      </c>
      <c r="Q199" s="11">
        <f t="shared" si="18"/>
        <v>0</v>
      </c>
      <c r="R199" s="11">
        <f t="shared" si="19"/>
        <v>0</v>
      </c>
      <c r="T199" s="24">
        <v>1070421</v>
      </c>
      <c r="W199" s="24">
        <v>26447</v>
      </c>
      <c r="Z199" s="24">
        <v>1096867</v>
      </c>
    </row>
    <row r="200" spans="1:26" ht="12">
      <c r="A200" s="46"/>
      <c r="B200" s="12" t="s">
        <v>4</v>
      </c>
      <c r="C200" s="13">
        <v>6790</v>
      </c>
      <c r="D200" s="14">
        <v>17.360400899979545</v>
      </c>
      <c r="E200" s="13">
        <v>823.049</v>
      </c>
      <c r="F200" s="14">
        <v>13.464913116055861</v>
      </c>
      <c r="G200" s="13">
        <v>303</v>
      </c>
      <c r="H200" s="14">
        <v>13.54492624050067</v>
      </c>
      <c r="I200" s="13">
        <v>37.371</v>
      </c>
      <c r="J200" s="14">
        <v>1.3951903017955551</v>
      </c>
      <c r="K200" s="13">
        <v>7093</v>
      </c>
      <c r="L200" s="14">
        <v>17.153981958451233</v>
      </c>
      <c r="M200" s="13">
        <f t="shared" si="24"/>
        <v>860.42</v>
      </c>
      <c r="N200" s="14">
        <v>9.787392751810376</v>
      </c>
      <c r="Q200" s="11">
        <f t="shared" si="18"/>
        <v>0</v>
      </c>
      <c r="R200" s="11">
        <f t="shared" si="19"/>
        <v>0</v>
      </c>
      <c r="T200" s="24">
        <v>804335</v>
      </c>
      <c r="W200" s="24">
        <v>36445</v>
      </c>
      <c r="Z200" s="24">
        <v>840780</v>
      </c>
    </row>
    <row r="201" spans="1:26" ht="12">
      <c r="A201" s="46"/>
      <c r="B201" s="12" t="s">
        <v>5</v>
      </c>
      <c r="C201" s="13">
        <v>3416</v>
      </c>
      <c r="D201" s="14">
        <v>8.733892411536102</v>
      </c>
      <c r="E201" s="13">
        <v>589.02089</v>
      </c>
      <c r="F201" s="14">
        <v>9.636261155036816</v>
      </c>
      <c r="G201" s="13">
        <v>240</v>
      </c>
      <c r="H201" s="14">
        <v>10.728654447921324</v>
      </c>
      <c r="I201" s="13">
        <v>41.16814</v>
      </c>
      <c r="J201" s="14">
        <v>1.536950835432867</v>
      </c>
      <c r="K201" s="13">
        <v>3656</v>
      </c>
      <c r="L201" s="14">
        <v>8.841809959128394</v>
      </c>
      <c r="M201" s="13">
        <f t="shared" si="24"/>
        <v>630.18903</v>
      </c>
      <c r="N201" s="14">
        <v>7.168484629009567</v>
      </c>
      <c r="Q201" s="11">
        <f t="shared" si="18"/>
        <v>0</v>
      </c>
      <c r="R201" s="11">
        <f t="shared" si="19"/>
        <v>0</v>
      </c>
      <c r="T201" s="24">
        <v>598421</v>
      </c>
      <c r="W201" s="24">
        <v>41767</v>
      </c>
      <c r="Z201" s="24">
        <v>640187</v>
      </c>
    </row>
    <row r="202" spans="1:26" ht="12">
      <c r="A202" s="46"/>
      <c r="B202" s="12" t="s">
        <v>6</v>
      </c>
      <c r="C202" s="13">
        <v>2641</v>
      </c>
      <c r="D202" s="14">
        <v>6.752403354469217</v>
      </c>
      <c r="E202" s="13">
        <v>636.59399</v>
      </c>
      <c r="F202" s="14">
        <v>10.414547330175157</v>
      </c>
      <c r="G202" s="13">
        <v>275</v>
      </c>
      <c r="H202" s="14">
        <v>12.293249888243183</v>
      </c>
      <c r="I202" s="13">
        <v>68.15243</v>
      </c>
      <c r="J202" s="14">
        <v>2.5443688790720196</v>
      </c>
      <c r="K202" s="13">
        <v>2916</v>
      </c>
      <c r="L202" s="14">
        <v>7.052165711383588</v>
      </c>
      <c r="M202" s="13">
        <f t="shared" si="24"/>
        <v>704.74642</v>
      </c>
      <c r="N202" s="14">
        <v>8.016584927096432</v>
      </c>
      <c r="Q202" s="11">
        <f t="shared" si="18"/>
        <v>0</v>
      </c>
      <c r="R202" s="11">
        <f t="shared" si="19"/>
        <v>0</v>
      </c>
      <c r="T202" s="24">
        <v>663031</v>
      </c>
      <c r="W202" s="24">
        <v>68462</v>
      </c>
      <c r="Z202" s="24">
        <v>731493</v>
      </c>
    </row>
    <row r="203" spans="1:26" ht="12">
      <c r="A203" s="46"/>
      <c r="B203" s="12" t="s">
        <v>7</v>
      </c>
      <c r="C203" s="13">
        <v>1687</v>
      </c>
      <c r="D203" s="14">
        <v>4.3132542442217225</v>
      </c>
      <c r="E203" s="13">
        <v>636.14822</v>
      </c>
      <c r="F203" s="14">
        <v>10.40725462424909</v>
      </c>
      <c r="G203" s="13">
        <v>281</v>
      </c>
      <c r="H203" s="14">
        <v>12.561466249441215</v>
      </c>
      <c r="I203" s="13">
        <v>108.75189</v>
      </c>
      <c r="J203" s="14">
        <v>4.060088898609537</v>
      </c>
      <c r="K203" s="13">
        <v>1968</v>
      </c>
      <c r="L203" s="14">
        <v>4.759486323732133</v>
      </c>
      <c r="M203" s="13">
        <f t="shared" si="24"/>
        <v>744.90011</v>
      </c>
      <c r="N203" s="14">
        <v>8.473338529365602</v>
      </c>
      <c r="Q203" s="11">
        <f t="shared" si="18"/>
        <v>0</v>
      </c>
      <c r="R203" s="11">
        <f t="shared" si="19"/>
        <v>0</v>
      </c>
      <c r="T203" s="24">
        <v>664038</v>
      </c>
      <c r="W203" s="24">
        <v>102159</v>
      </c>
      <c r="Z203" s="24">
        <v>766197</v>
      </c>
    </row>
    <row r="204" spans="1:26" ht="12">
      <c r="A204" s="46"/>
      <c r="B204" s="12" t="s">
        <v>8</v>
      </c>
      <c r="C204" s="13">
        <v>872</v>
      </c>
      <c r="D204" s="14">
        <v>2.2294947842094497</v>
      </c>
      <c r="E204" s="13">
        <v>596.14693</v>
      </c>
      <c r="F204" s="14">
        <v>9.752841710339768</v>
      </c>
      <c r="G204" s="13">
        <v>230</v>
      </c>
      <c r="H204" s="14">
        <v>10.281627179257935</v>
      </c>
      <c r="I204" s="13">
        <v>162.87694</v>
      </c>
      <c r="J204" s="14">
        <v>6.080766558939727</v>
      </c>
      <c r="K204" s="13">
        <v>1102</v>
      </c>
      <c r="L204" s="14">
        <v>2.6651188662361847</v>
      </c>
      <c r="M204" s="13">
        <f t="shared" si="24"/>
        <v>759.02387</v>
      </c>
      <c r="N204" s="14">
        <v>8.633998191219476</v>
      </c>
      <c r="Q204" s="11">
        <f t="shared" si="18"/>
        <v>0</v>
      </c>
      <c r="R204" s="11">
        <f t="shared" si="19"/>
        <v>0</v>
      </c>
      <c r="T204" s="24">
        <v>638037</v>
      </c>
      <c r="W204" s="24">
        <v>173803</v>
      </c>
      <c r="Z204" s="24">
        <v>811839</v>
      </c>
    </row>
    <row r="205" spans="1:26" ht="12">
      <c r="A205" s="46"/>
      <c r="B205" s="12" t="s">
        <v>9</v>
      </c>
      <c r="C205" s="13">
        <v>360</v>
      </c>
      <c r="D205" s="14">
        <v>0.9204336265084885</v>
      </c>
      <c r="E205" s="13">
        <v>487.19312</v>
      </c>
      <c r="F205" s="14">
        <v>7.970379687649431</v>
      </c>
      <c r="G205" s="13">
        <v>154</v>
      </c>
      <c r="H205" s="14">
        <v>6.884219937416183</v>
      </c>
      <c r="I205" s="13">
        <v>210.06886</v>
      </c>
      <c r="J205" s="14">
        <v>7.8426061968170035</v>
      </c>
      <c r="K205" s="13">
        <v>514</v>
      </c>
      <c r="L205" s="14">
        <v>1.243077220730852</v>
      </c>
      <c r="M205" s="13">
        <f t="shared" si="24"/>
        <v>697.26198</v>
      </c>
      <c r="N205" s="14">
        <v>7.931448419568294</v>
      </c>
      <c r="Q205" s="11">
        <f t="shared" si="18"/>
        <v>0</v>
      </c>
      <c r="R205" s="11">
        <f t="shared" si="19"/>
        <v>0</v>
      </c>
      <c r="T205" s="24">
        <v>507414</v>
      </c>
      <c r="W205" s="24">
        <v>209197</v>
      </c>
      <c r="Z205" s="24">
        <v>716611</v>
      </c>
    </row>
    <row r="206" spans="1:26" ht="12">
      <c r="A206" s="46"/>
      <c r="B206" s="12" t="s">
        <v>10</v>
      </c>
      <c r="C206" s="13">
        <v>172</v>
      </c>
      <c r="D206" s="14">
        <v>0.4397627326651667</v>
      </c>
      <c r="E206" s="13">
        <v>499.20358</v>
      </c>
      <c r="F206" s="14">
        <v>8.166868354039725</v>
      </c>
      <c r="G206" s="13">
        <v>85</v>
      </c>
      <c r="H206" s="14">
        <v>3.799731783638802</v>
      </c>
      <c r="I206" s="13">
        <v>253.904</v>
      </c>
      <c r="J206" s="14">
        <v>9.479125481980644</v>
      </c>
      <c r="K206" s="13">
        <v>257</v>
      </c>
      <c r="L206" s="14">
        <v>0.621538610365426</v>
      </c>
      <c r="M206" s="13">
        <f t="shared" si="24"/>
        <v>753.10758</v>
      </c>
      <c r="N206" s="14">
        <v>8.566699599992392</v>
      </c>
      <c r="Q206" s="11">
        <f t="shared" si="18"/>
        <v>0</v>
      </c>
      <c r="R206" s="11">
        <f t="shared" si="19"/>
        <v>0</v>
      </c>
      <c r="T206" s="24">
        <v>544124</v>
      </c>
      <c r="W206" s="24">
        <v>262621</v>
      </c>
      <c r="Z206" s="24">
        <v>806748</v>
      </c>
    </row>
    <row r="207" spans="1:26" ht="12">
      <c r="A207" s="46"/>
      <c r="B207" s="12" t="s">
        <v>11</v>
      </c>
      <c r="C207" s="13">
        <v>40</v>
      </c>
      <c r="D207" s="14">
        <v>0.1022704029453876</v>
      </c>
      <c r="E207" s="13">
        <v>257.41124</v>
      </c>
      <c r="F207" s="14">
        <v>4.211195179990745</v>
      </c>
      <c r="G207" s="13">
        <v>41</v>
      </c>
      <c r="H207" s="14">
        <v>1.8328118015198926</v>
      </c>
      <c r="I207" s="13">
        <v>306.4573</v>
      </c>
      <c r="J207" s="14">
        <v>11.441124210603167</v>
      </c>
      <c r="K207" s="13">
        <v>81</v>
      </c>
      <c r="L207" s="14">
        <v>0.19589349198287745</v>
      </c>
      <c r="M207" s="13">
        <f t="shared" si="24"/>
        <v>563.8685399999999</v>
      </c>
      <c r="N207" s="14">
        <v>6.41408017174159</v>
      </c>
      <c r="Q207" s="11">
        <f t="shared" si="18"/>
        <v>0</v>
      </c>
      <c r="R207" s="11">
        <f t="shared" si="19"/>
        <v>0</v>
      </c>
      <c r="T207" s="24">
        <v>251169</v>
      </c>
      <c r="W207" s="24">
        <v>319976</v>
      </c>
      <c r="Z207" s="24">
        <v>571144</v>
      </c>
    </row>
    <row r="208" spans="1:26" ht="12">
      <c r="A208" s="46"/>
      <c r="B208" s="15" t="s">
        <v>12</v>
      </c>
      <c r="C208" s="16">
        <v>11</v>
      </c>
      <c r="D208" s="17">
        <v>0.02812436080998159</v>
      </c>
      <c r="E208" s="16">
        <v>167.77896</v>
      </c>
      <c r="F208" s="17">
        <v>2.7448294319077133</v>
      </c>
      <c r="G208" s="16">
        <v>45</v>
      </c>
      <c r="H208" s="17">
        <v>2.0116227089852483</v>
      </c>
      <c r="I208" s="16">
        <v>1456.42441</v>
      </c>
      <c r="J208" s="17">
        <v>54.3734235672129</v>
      </c>
      <c r="K208" s="16">
        <v>56</v>
      </c>
      <c r="L208" s="17">
        <v>0.13543253766717453</v>
      </c>
      <c r="M208" s="16">
        <f>E208+I208</f>
        <v>1624.2033700000002</v>
      </c>
      <c r="N208" s="17">
        <v>18.475530893056863</v>
      </c>
      <c r="Q208" s="11">
        <f t="shared" si="18"/>
        <v>0</v>
      </c>
      <c r="R208" s="11">
        <f t="shared" si="19"/>
        <v>0</v>
      </c>
      <c r="T208" s="24">
        <v>180596</v>
      </c>
      <c r="W208" s="24">
        <v>1456249</v>
      </c>
      <c r="Z208" s="24">
        <v>1636845</v>
      </c>
    </row>
    <row r="209" spans="1:27" ht="12">
      <c r="A209" s="46"/>
      <c r="B209" s="5" t="s">
        <v>13</v>
      </c>
      <c r="C209" s="19">
        <f>SUM(C198:C208)</f>
        <v>39112</v>
      </c>
      <c r="D209" s="18">
        <v>100</v>
      </c>
      <c r="E209" s="19">
        <f>SUM(E198:E208)</f>
        <v>6112.545939999999</v>
      </c>
      <c r="F209" s="18">
        <v>100</v>
      </c>
      <c r="G209" s="19">
        <f>SUM(G198:G208)</f>
        <v>2237</v>
      </c>
      <c r="H209" s="18">
        <v>100</v>
      </c>
      <c r="I209" s="19">
        <f>SUM(I198:I208)</f>
        <v>2678.55933</v>
      </c>
      <c r="J209" s="18">
        <v>100</v>
      </c>
      <c r="K209" s="19">
        <f>SUM(K198:K208)</f>
        <v>41349</v>
      </c>
      <c r="L209" s="18">
        <v>100</v>
      </c>
      <c r="M209" s="19">
        <f>SUM(M198:M208)</f>
        <v>8791.10527</v>
      </c>
      <c r="N209" s="18">
        <v>100</v>
      </c>
      <c r="Q209" s="11">
        <f t="shared" si="18"/>
        <v>0</v>
      </c>
      <c r="R209" s="11">
        <f t="shared" si="19"/>
        <v>0</v>
      </c>
      <c r="S209" s="11">
        <f>SUM(C198:C208)-C209</f>
        <v>0</v>
      </c>
      <c r="T209" s="24">
        <v>6163728</v>
      </c>
      <c r="U209" s="24">
        <f>SUM(T198:T208)-T209</f>
        <v>-2</v>
      </c>
      <c r="V209" s="11">
        <f>SUM(G198:G208)-G209</f>
        <v>0</v>
      </c>
      <c r="W209" s="24">
        <v>2702470</v>
      </c>
      <c r="X209" s="24">
        <f>SUM(W198:W208)-W209</f>
        <v>2</v>
      </c>
      <c r="Y209" s="11">
        <f>SUM(K198:K208)-K209</f>
        <v>0</v>
      </c>
      <c r="Z209" s="24">
        <v>8866198</v>
      </c>
      <c r="AA209" s="24">
        <f>SUM(Z198:Z208)-Z209</f>
        <v>-1</v>
      </c>
    </row>
    <row r="210" spans="1:26" ht="12" customHeight="1">
      <c r="A210" s="46" t="s">
        <v>67</v>
      </c>
      <c r="B210" s="8" t="s">
        <v>51</v>
      </c>
      <c r="C210" s="9">
        <v>5770</v>
      </c>
      <c r="D210" s="10">
        <v>24.555281300536215</v>
      </c>
      <c r="E210" s="9">
        <v>210.07706</v>
      </c>
      <c r="F210" s="10">
        <v>5.854393369318477</v>
      </c>
      <c r="G210" s="9">
        <v>192</v>
      </c>
      <c r="H210" s="10">
        <v>11.136890951276103</v>
      </c>
      <c r="I210" s="9">
        <v>5.14875</v>
      </c>
      <c r="J210" s="10">
        <v>0.4175374740643238</v>
      </c>
      <c r="K210" s="9">
        <v>5962</v>
      </c>
      <c r="L210" s="10">
        <v>23.638093727698042</v>
      </c>
      <c r="M210" s="9">
        <f>E210+I210</f>
        <v>215.22581</v>
      </c>
      <c r="N210" s="10">
        <v>4.463886935936342</v>
      </c>
      <c r="Q210" s="11">
        <f aca="true" t="shared" si="25" ref="Q210:Q273">C210+G210-K210</f>
        <v>0</v>
      </c>
      <c r="R210" s="11">
        <f aca="true" t="shared" si="26" ref="R210:R273">E210+I210-M210</f>
        <v>0</v>
      </c>
      <c r="T210" s="24">
        <v>198087</v>
      </c>
      <c r="W210" s="24">
        <v>5585</v>
      </c>
      <c r="Z210" s="24">
        <v>203672</v>
      </c>
    </row>
    <row r="211" spans="1:26" ht="12">
      <c r="A211" s="46"/>
      <c r="B211" s="12" t="s">
        <v>3</v>
      </c>
      <c r="C211" s="13">
        <v>9050</v>
      </c>
      <c r="D211" s="14">
        <v>38.51391607796408</v>
      </c>
      <c r="E211" s="13">
        <v>641.64391</v>
      </c>
      <c r="F211" s="14">
        <v>17.88122821295948</v>
      </c>
      <c r="G211" s="13">
        <v>261</v>
      </c>
      <c r="H211" s="14">
        <v>15.139211136890951</v>
      </c>
      <c r="I211" s="13">
        <v>19.73738</v>
      </c>
      <c r="J211" s="14">
        <v>1.6006012701816368</v>
      </c>
      <c r="K211" s="13">
        <v>9311</v>
      </c>
      <c r="L211" s="14">
        <v>36.91618428356197</v>
      </c>
      <c r="M211" s="13">
        <f aca="true" t="shared" si="27" ref="M211:M219">E211+I211</f>
        <v>661.38129</v>
      </c>
      <c r="N211" s="14">
        <v>13.717366426004974</v>
      </c>
      <c r="Q211" s="11">
        <f t="shared" si="25"/>
        <v>0</v>
      </c>
      <c r="R211" s="11">
        <f t="shared" si="26"/>
        <v>0</v>
      </c>
      <c r="T211" s="24">
        <v>582555</v>
      </c>
      <c r="W211" s="24">
        <v>18645</v>
      </c>
      <c r="Z211" s="24">
        <v>601200</v>
      </c>
    </row>
    <row r="212" spans="1:26" ht="12">
      <c r="A212" s="46"/>
      <c r="B212" s="12" t="s">
        <v>4</v>
      </c>
      <c r="C212" s="13">
        <v>3553</v>
      </c>
      <c r="D212" s="14">
        <v>15.120435781768661</v>
      </c>
      <c r="E212" s="13">
        <v>429.16219</v>
      </c>
      <c r="F212" s="14">
        <v>11.95982216953244</v>
      </c>
      <c r="G212" s="13">
        <v>216</v>
      </c>
      <c r="H212" s="14">
        <v>12.529002320185615</v>
      </c>
      <c r="I212" s="13">
        <v>26.75495</v>
      </c>
      <c r="J212" s="14">
        <v>2.1696905543514986</v>
      </c>
      <c r="K212" s="13">
        <v>3769</v>
      </c>
      <c r="L212" s="14">
        <v>14.943303465228768</v>
      </c>
      <c r="M212" s="13">
        <f t="shared" si="27"/>
        <v>455.91714</v>
      </c>
      <c r="N212" s="14">
        <v>9.455941018948705</v>
      </c>
      <c r="Q212" s="11">
        <f t="shared" si="25"/>
        <v>0</v>
      </c>
      <c r="R212" s="11">
        <f t="shared" si="26"/>
        <v>0</v>
      </c>
      <c r="T212" s="24">
        <v>423940</v>
      </c>
      <c r="W212" s="24">
        <v>26625</v>
      </c>
      <c r="Z212" s="24">
        <v>450565</v>
      </c>
    </row>
    <row r="213" spans="1:26" ht="12">
      <c r="A213" s="46"/>
      <c r="B213" s="12" t="s">
        <v>5</v>
      </c>
      <c r="C213" s="13">
        <v>1734</v>
      </c>
      <c r="D213" s="14">
        <v>7.37935143416461</v>
      </c>
      <c r="E213" s="13">
        <v>298.09226</v>
      </c>
      <c r="F213" s="14">
        <v>8.307186659929265</v>
      </c>
      <c r="G213" s="13">
        <v>209</v>
      </c>
      <c r="H213" s="14">
        <v>12.122969837587007</v>
      </c>
      <c r="I213" s="13">
        <v>35.94238</v>
      </c>
      <c r="J213" s="14">
        <v>2.9147444636193387</v>
      </c>
      <c r="K213" s="13">
        <v>1943</v>
      </c>
      <c r="L213" s="14">
        <v>7.703592102133058</v>
      </c>
      <c r="M213" s="13">
        <f t="shared" si="27"/>
        <v>334.03464</v>
      </c>
      <c r="N213" s="14">
        <v>6.928039279518563</v>
      </c>
      <c r="Q213" s="11">
        <f t="shared" si="25"/>
        <v>0</v>
      </c>
      <c r="R213" s="11">
        <f t="shared" si="26"/>
        <v>0</v>
      </c>
      <c r="T213" s="24">
        <v>304303</v>
      </c>
      <c r="W213" s="24">
        <v>35989</v>
      </c>
      <c r="Z213" s="24">
        <v>340292</v>
      </c>
    </row>
    <row r="214" spans="1:26" ht="12">
      <c r="A214" s="46"/>
      <c r="B214" s="12" t="s">
        <v>6</v>
      </c>
      <c r="C214" s="13">
        <v>1476</v>
      </c>
      <c r="D214" s="14">
        <v>6.28138564984254</v>
      </c>
      <c r="E214" s="13">
        <v>355.01758</v>
      </c>
      <c r="F214" s="14">
        <v>9.893572226988955</v>
      </c>
      <c r="G214" s="13">
        <v>219</v>
      </c>
      <c r="H214" s="14">
        <v>12.703016241299304</v>
      </c>
      <c r="I214" s="13">
        <v>54.25598</v>
      </c>
      <c r="J214" s="14">
        <v>4.3998844072997265</v>
      </c>
      <c r="K214" s="13">
        <v>1695</v>
      </c>
      <c r="L214" s="14">
        <v>6.720323527079533</v>
      </c>
      <c r="M214" s="13">
        <f t="shared" si="27"/>
        <v>409.27356000000003</v>
      </c>
      <c r="N214" s="14">
        <v>8.48853070971441</v>
      </c>
      <c r="Q214" s="11">
        <f t="shared" si="25"/>
        <v>0</v>
      </c>
      <c r="R214" s="11">
        <f t="shared" si="26"/>
        <v>0</v>
      </c>
      <c r="T214" s="24">
        <v>367541</v>
      </c>
      <c r="W214" s="24">
        <v>55058</v>
      </c>
      <c r="Z214" s="24">
        <v>422599</v>
      </c>
    </row>
    <row r="215" spans="1:26" ht="12">
      <c r="A215" s="46"/>
      <c r="B215" s="12" t="s">
        <v>7</v>
      </c>
      <c r="C215" s="13">
        <v>963</v>
      </c>
      <c r="D215" s="14">
        <v>4.098221125202145</v>
      </c>
      <c r="E215" s="13">
        <v>364.12836</v>
      </c>
      <c r="F215" s="14">
        <v>10.147469963473458</v>
      </c>
      <c r="G215" s="13">
        <v>232</v>
      </c>
      <c r="H215" s="14">
        <v>13.45707656612529</v>
      </c>
      <c r="I215" s="13">
        <v>89.50464</v>
      </c>
      <c r="J215" s="14">
        <v>7.258371702381478</v>
      </c>
      <c r="K215" s="13">
        <v>1195</v>
      </c>
      <c r="L215" s="14">
        <v>4.737927206407105</v>
      </c>
      <c r="M215" s="13">
        <f t="shared" si="27"/>
        <v>453.633</v>
      </c>
      <c r="N215" s="14">
        <v>9.408566855478954</v>
      </c>
      <c r="Q215" s="11">
        <f t="shared" si="25"/>
        <v>0</v>
      </c>
      <c r="R215" s="11">
        <f t="shared" si="26"/>
        <v>0</v>
      </c>
      <c r="T215" s="24">
        <v>383733</v>
      </c>
      <c r="W215" s="24">
        <v>94553</v>
      </c>
      <c r="Z215" s="24">
        <v>478286</v>
      </c>
    </row>
    <row r="216" spans="1:26" ht="12">
      <c r="A216" s="46"/>
      <c r="B216" s="12" t="s">
        <v>8</v>
      </c>
      <c r="C216" s="13">
        <v>599</v>
      </c>
      <c r="D216" s="14">
        <v>2.5491531194144184</v>
      </c>
      <c r="E216" s="13">
        <v>406.88241</v>
      </c>
      <c r="F216" s="14">
        <v>11.338932881088121</v>
      </c>
      <c r="G216" s="13">
        <v>195</v>
      </c>
      <c r="H216" s="14">
        <v>11.310904872389791</v>
      </c>
      <c r="I216" s="13">
        <v>136.56408</v>
      </c>
      <c r="J216" s="14">
        <v>11.074653267515073</v>
      </c>
      <c r="K216" s="13">
        <v>794</v>
      </c>
      <c r="L216" s="14">
        <v>3.148045357227817</v>
      </c>
      <c r="M216" s="13">
        <f t="shared" si="27"/>
        <v>543.44649</v>
      </c>
      <c r="N216" s="14">
        <v>11.271341885489756</v>
      </c>
      <c r="Q216" s="11">
        <f t="shared" si="25"/>
        <v>0</v>
      </c>
      <c r="R216" s="11">
        <f t="shared" si="26"/>
        <v>0</v>
      </c>
      <c r="T216" s="24">
        <v>436046</v>
      </c>
      <c r="W216" s="24">
        <v>137601</v>
      </c>
      <c r="Z216" s="24">
        <v>573647</v>
      </c>
    </row>
    <row r="217" spans="1:26" ht="12">
      <c r="A217" s="46"/>
      <c r="B217" s="12" t="s">
        <v>9</v>
      </c>
      <c r="C217" s="13">
        <v>215</v>
      </c>
      <c r="D217" s="14">
        <v>0.9149714869350583</v>
      </c>
      <c r="E217" s="13">
        <v>292.64904</v>
      </c>
      <c r="F217" s="14">
        <v>8.155495889524625</v>
      </c>
      <c r="G217" s="13">
        <v>113</v>
      </c>
      <c r="H217" s="14">
        <v>6.554524361948956</v>
      </c>
      <c r="I217" s="13">
        <v>152.77758</v>
      </c>
      <c r="J217" s="14">
        <v>12.389485767780558</v>
      </c>
      <c r="K217" s="13">
        <v>328</v>
      </c>
      <c r="L217" s="14">
        <v>1.3004519863611133</v>
      </c>
      <c r="M217" s="13">
        <f t="shared" si="27"/>
        <v>445.42662</v>
      </c>
      <c r="N217" s="14">
        <v>9.238362582704562</v>
      </c>
      <c r="Q217" s="11">
        <f t="shared" si="25"/>
        <v>0</v>
      </c>
      <c r="R217" s="11">
        <f t="shared" si="26"/>
        <v>0</v>
      </c>
      <c r="T217" s="24">
        <v>297268</v>
      </c>
      <c r="W217" s="24">
        <v>172935</v>
      </c>
      <c r="Z217" s="24">
        <v>470203</v>
      </c>
    </row>
    <row r="218" spans="1:26" ht="12">
      <c r="A218" s="46"/>
      <c r="B218" s="12" t="s">
        <v>10</v>
      </c>
      <c r="C218" s="13">
        <v>106</v>
      </c>
      <c r="D218" s="14">
        <v>0.45110222146565665</v>
      </c>
      <c r="E218" s="13">
        <v>321.11944</v>
      </c>
      <c r="F218" s="14">
        <v>8.948904370116674</v>
      </c>
      <c r="G218" s="13">
        <v>57</v>
      </c>
      <c r="H218" s="14">
        <v>3.3062645011600926</v>
      </c>
      <c r="I218" s="13">
        <v>178.62117</v>
      </c>
      <c r="J218" s="14">
        <v>14.485269655006393</v>
      </c>
      <c r="K218" s="13">
        <v>163</v>
      </c>
      <c r="L218" s="14">
        <v>0.6462612005392118</v>
      </c>
      <c r="M218" s="13">
        <f t="shared" si="27"/>
        <v>499.74061</v>
      </c>
      <c r="N218" s="14">
        <v>10.364860888830474</v>
      </c>
      <c r="Q218" s="11">
        <f t="shared" si="25"/>
        <v>0</v>
      </c>
      <c r="R218" s="11">
        <f t="shared" si="26"/>
        <v>0</v>
      </c>
      <c r="T218" s="24">
        <v>333779</v>
      </c>
      <c r="W218" s="24">
        <v>168082</v>
      </c>
      <c r="Z218" s="24">
        <v>501861</v>
      </c>
    </row>
    <row r="219" spans="1:26" ht="12">
      <c r="A219" s="46"/>
      <c r="B219" s="12" t="s">
        <v>11</v>
      </c>
      <c r="C219" s="13">
        <v>22</v>
      </c>
      <c r="D219" s="14">
        <v>0.09362498936079666</v>
      </c>
      <c r="E219" s="13">
        <v>149.91289</v>
      </c>
      <c r="F219" s="14">
        <v>4.177748056791019</v>
      </c>
      <c r="G219" s="13">
        <v>18</v>
      </c>
      <c r="H219" s="14">
        <v>1.0440835266821347</v>
      </c>
      <c r="I219" s="13">
        <v>140.38184</v>
      </c>
      <c r="J219" s="14">
        <v>11.38425421278991</v>
      </c>
      <c r="K219" s="13">
        <v>40</v>
      </c>
      <c r="L219" s="14">
        <v>0.1585917056537943</v>
      </c>
      <c r="M219" s="13">
        <f t="shared" si="27"/>
        <v>290.29473</v>
      </c>
      <c r="N219" s="14">
        <v>6.020852484272996</v>
      </c>
      <c r="Q219" s="11">
        <f t="shared" si="25"/>
        <v>0</v>
      </c>
      <c r="R219" s="11">
        <f t="shared" si="26"/>
        <v>0</v>
      </c>
      <c r="T219" s="24">
        <v>162072</v>
      </c>
      <c r="W219" s="24">
        <v>164921</v>
      </c>
      <c r="Z219" s="24">
        <v>326993</v>
      </c>
    </row>
    <row r="220" spans="1:26" ht="12">
      <c r="A220" s="46"/>
      <c r="B220" s="15" t="s">
        <v>12</v>
      </c>
      <c r="C220" s="16">
        <v>10</v>
      </c>
      <c r="D220" s="17">
        <v>0.042556813345816666</v>
      </c>
      <c r="E220" s="16">
        <v>119.68084</v>
      </c>
      <c r="F220" s="17">
        <v>3.3352462002774867</v>
      </c>
      <c r="G220" s="16">
        <v>12</v>
      </c>
      <c r="H220" s="17">
        <v>0.6960556844547564</v>
      </c>
      <c r="I220" s="16">
        <v>393.4341</v>
      </c>
      <c r="J220" s="17">
        <v>31.905507225010062</v>
      </c>
      <c r="K220" s="16">
        <v>22</v>
      </c>
      <c r="L220" s="17">
        <v>0.08722543810958687</v>
      </c>
      <c r="M220" s="16">
        <f>E220+I220</f>
        <v>513.11494</v>
      </c>
      <c r="N220" s="17">
        <v>10.642250933100264</v>
      </c>
      <c r="Q220" s="11">
        <f t="shared" si="25"/>
        <v>0</v>
      </c>
      <c r="R220" s="11">
        <f t="shared" si="26"/>
        <v>0</v>
      </c>
      <c r="T220" s="24">
        <v>118034</v>
      </c>
      <c r="W220" s="24">
        <v>384372</v>
      </c>
      <c r="Z220" s="24">
        <v>502406</v>
      </c>
    </row>
    <row r="221" spans="1:27" ht="12">
      <c r="A221" s="46"/>
      <c r="B221" s="5" t="s">
        <v>13</v>
      </c>
      <c r="C221" s="19">
        <f>SUM(C210:C220)</f>
        <v>23498</v>
      </c>
      <c r="D221" s="18">
        <v>100</v>
      </c>
      <c r="E221" s="19">
        <f>SUM(E210:E220)</f>
        <v>3588.3659799999996</v>
      </c>
      <c r="F221" s="18">
        <v>100</v>
      </c>
      <c r="G221" s="19">
        <f>SUM(G210:G220)</f>
        <v>1724</v>
      </c>
      <c r="H221" s="18">
        <v>100</v>
      </c>
      <c r="I221" s="19">
        <f>SUM(I210:I220)</f>
        <v>1233.12285</v>
      </c>
      <c r="J221" s="18">
        <v>100</v>
      </c>
      <c r="K221" s="19">
        <f>SUM(K210:K220)</f>
        <v>25222</v>
      </c>
      <c r="L221" s="18">
        <v>100</v>
      </c>
      <c r="M221" s="19">
        <f>SUM(M210:M220)</f>
        <v>4821.48883</v>
      </c>
      <c r="N221" s="18">
        <v>100</v>
      </c>
      <c r="Q221" s="11">
        <f t="shared" si="25"/>
        <v>0</v>
      </c>
      <c r="R221" s="11">
        <f t="shared" si="26"/>
        <v>0</v>
      </c>
      <c r="S221" s="11">
        <f>SUM(C210:C220)-C221</f>
        <v>0</v>
      </c>
      <c r="T221" s="24">
        <v>3607358</v>
      </c>
      <c r="U221" s="24">
        <f>SUM(T210:T220)-T221</f>
        <v>0</v>
      </c>
      <c r="V221" s="11">
        <f>SUM(G210:G220)-G221</f>
        <v>0</v>
      </c>
      <c r="W221" s="24">
        <v>1264366</v>
      </c>
      <c r="X221" s="24">
        <f>SUM(W210:W220)-W221</f>
        <v>0</v>
      </c>
      <c r="Y221" s="11">
        <f>SUM(K210:K220)-K221</f>
        <v>0</v>
      </c>
      <c r="Z221" s="24">
        <v>4871724</v>
      </c>
      <c r="AA221" s="24">
        <f>SUM(Z210:Z220)-Z221</f>
        <v>0</v>
      </c>
    </row>
    <row r="222" spans="1:26" ht="12" customHeight="1">
      <c r="A222" s="46" t="s">
        <v>68</v>
      </c>
      <c r="B222" s="8" t="s">
        <v>51</v>
      </c>
      <c r="C222" s="9">
        <v>6755</v>
      </c>
      <c r="D222" s="10">
        <v>10.899556272690601</v>
      </c>
      <c r="E222" s="9">
        <v>247.58936</v>
      </c>
      <c r="F222" s="10">
        <v>2.0990228006688887</v>
      </c>
      <c r="G222" s="9">
        <v>240</v>
      </c>
      <c r="H222" s="10">
        <v>6.942435637836274</v>
      </c>
      <c r="I222" s="9">
        <v>5.91589</v>
      </c>
      <c r="J222" s="10">
        <v>0.1420620594325323</v>
      </c>
      <c r="K222" s="9">
        <v>6995</v>
      </c>
      <c r="L222" s="10">
        <v>10.690487834698619</v>
      </c>
      <c r="M222" s="9">
        <f>E222+I222</f>
        <v>253.50525</v>
      </c>
      <c r="N222" s="10">
        <v>1.5884028342509777</v>
      </c>
      <c r="Q222" s="11">
        <f t="shared" si="25"/>
        <v>0</v>
      </c>
      <c r="R222" s="11">
        <f t="shared" si="26"/>
        <v>0</v>
      </c>
      <c r="T222" s="24">
        <v>231235</v>
      </c>
      <c r="W222" s="24">
        <v>5767</v>
      </c>
      <c r="Z222" s="24">
        <v>237002</v>
      </c>
    </row>
    <row r="223" spans="1:26" ht="12">
      <c r="A223" s="46"/>
      <c r="B223" s="12" t="s">
        <v>3</v>
      </c>
      <c r="C223" s="13">
        <v>26630</v>
      </c>
      <c r="D223" s="14">
        <v>42.968939088342076</v>
      </c>
      <c r="E223" s="13">
        <v>1927.98068</v>
      </c>
      <c r="F223" s="14">
        <v>16.3451103333726</v>
      </c>
      <c r="G223" s="13">
        <v>433</v>
      </c>
      <c r="H223" s="14">
        <v>12.525310963262944</v>
      </c>
      <c r="I223" s="13">
        <v>32.9319</v>
      </c>
      <c r="J223" s="14">
        <v>0.7908148283734502</v>
      </c>
      <c r="K223" s="13">
        <v>27063</v>
      </c>
      <c r="L223" s="14">
        <v>41.360496393202105</v>
      </c>
      <c r="M223" s="13">
        <f aca="true" t="shared" si="28" ref="M223:M231">E223+I223</f>
        <v>1960.91258</v>
      </c>
      <c r="N223" s="14">
        <v>12.286605897867588</v>
      </c>
      <c r="Q223" s="11">
        <f t="shared" si="25"/>
        <v>0</v>
      </c>
      <c r="R223" s="11">
        <f t="shared" si="26"/>
        <v>0</v>
      </c>
      <c r="T223" s="24">
        <v>1727098</v>
      </c>
      <c r="W223" s="24">
        <v>30813</v>
      </c>
      <c r="Z223" s="24">
        <v>1757911</v>
      </c>
    </row>
    <row r="224" spans="1:26" ht="12">
      <c r="A224" s="46"/>
      <c r="B224" s="12" t="s">
        <v>4</v>
      </c>
      <c r="C224" s="13">
        <v>12188</v>
      </c>
      <c r="D224" s="14">
        <v>19.665994352561516</v>
      </c>
      <c r="E224" s="13">
        <v>1464.12876</v>
      </c>
      <c r="F224" s="14">
        <v>12.412648307484082</v>
      </c>
      <c r="G224" s="13">
        <v>388</v>
      </c>
      <c r="H224" s="14">
        <v>11.223604281168644</v>
      </c>
      <c r="I224" s="13">
        <v>48.25736</v>
      </c>
      <c r="J224" s="14">
        <v>1.158834924986284</v>
      </c>
      <c r="K224" s="13">
        <v>12576</v>
      </c>
      <c r="L224" s="14">
        <v>19.219953539552513</v>
      </c>
      <c r="M224" s="13">
        <f t="shared" si="28"/>
        <v>1512.3861200000001</v>
      </c>
      <c r="N224" s="14">
        <v>9.476247136853534</v>
      </c>
      <c r="Q224" s="11">
        <f t="shared" si="25"/>
        <v>0</v>
      </c>
      <c r="R224" s="11">
        <f t="shared" si="26"/>
        <v>0</v>
      </c>
      <c r="T224" s="24">
        <v>1420134</v>
      </c>
      <c r="W224" s="24">
        <v>44407</v>
      </c>
      <c r="Z224" s="24">
        <v>1464541</v>
      </c>
    </row>
    <row r="225" spans="1:26" ht="12">
      <c r="A225" s="46"/>
      <c r="B225" s="12" t="s">
        <v>5</v>
      </c>
      <c r="C225" s="13">
        <v>5442</v>
      </c>
      <c r="D225" s="14">
        <v>8.780960064542153</v>
      </c>
      <c r="E225" s="13">
        <v>938.99265</v>
      </c>
      <c r="F225" s="14">
        <v>7.960628768580772</v>
      </c>
      <c r="G225" s="13">
        <v>341</v>
      </c>
      <c r="H225" s="14">
        <v>9.86404396875904</v>
      </c>
      <c r="I225" s="13">
        <v>59.27434</v>
      </c>
      <c r="J225" s="14">
        <v>1.423392729057526</v>
      </c>
      <c r="K225" s="13">
        <v>5783</v>
      </c>
      <c r="L225" s="14">
        <v>8.838183151974569</v>
      </c>
      <c r="M225" s="13">
        <f t="shared" si="28"/>
        <v>998.2669900000001</v>
      </c>
      <c r="N225" s="14">
        <v>6.254900505039609</v>
      </c>
      <c r="Q225" s="11">
        <f t="shared" si="25"/>
        <v>0</v>
      </c>
      <c r="R225" s="11">
        <f t="shared" si="26"/>
        <v>0</v>
      </c>
      <c r="T225" s="24">
        <v>961788</v>
      </c>
      <c r="W225" s="24">
        <v>58662</v>
      </c>
      <c r="Z225" s="24">
        <v>1020450</v>
      </c>
    </row>
    <row r="226" spans="1:26" ht="12">
      <c r="A226" s="46"/>
      <c r="B226" s="12" t="s">
        <v>6</v>
      </c>
      <c r="C226" s="13">
        <v>4825</v>
      </c>
      <c r="D226" s="14">
        <v>7.785397337636144</v>
      </c>
      <c r="E226" s="13">
        <v>1162.1959</v>
      </c>
      <c r="F226" s="14">
        <v>9.852910048088898</v>
      </c>
      <c r="G226" s="13">
        <v>470</v>
      </c>
      <c r="H226" s="14">
        <v>13.595603124096037</v>
      </c>
      <c r="I226" s="13">
        <v>115.55188</v>
      </c>
      <c r="J226" s="14">
        <v>2.774821378372627</v>
      </c>
      <c r="K226" s="13">
        <v>5295</v>
      </c>
      <c r="L226" s="14">
        <v>8.092370705465216</v>
      </c>
      <c r="M226" s="13">
        <f t="shared" si="28"/>
        <v>1277.74778</v>
      </c>
      <c r="N226" s="14">
        <v>8.006059816157238</v>
      </c>
      <c r="Q226" s="11">
        <f t="shared" si="25"/>
        <v>0</v>
      </c>
      <c r="R226" s="11">
        <f t="shared" si="26"/>
        <v>0</v>
      </c>
      <c r="T226" s="24">
        <v>1197039</v>
      </c>
      <c r="W226" s="24">
        <v>111785</v>
      </c>
      <c r="Z226" s="24">
        <v>1308823</v>
      </c>
    </row>
    <row r="227" spans="1:26" ht="12">
      <c r="A227" s="46"/>
      <c r="B227" s="12" t="s">
        <v>7</v>
      </c>
      <c r="C227" s="13">
        <v>2912</v>
      </c>
      <c r="D227" s="14">
        <v>4.698668818071803</v>
      </c>
      <c r="E227" s="13">
        <v>1107.82519</v>
      </c>
      <c r="F227" s="14">
        <v>9.391963907355889</v>
      </c>
      <c r="G227" s="13">
        <v>490</v>
      </c>
      <c r="H227" s="14">
        <v>14.17413942724906</v>
      </c>
      <c r="I227" s="13">
        <v>189.12976</v>
      </c>
      <c r="J227" s="14">
        <v>4.541694183898039</v>
      </c>
      <c r="K227" s="13">
        <v>3402</v>
      </c>
      <c r="L227" s="14">
        <v>5.199290866854138</v>
      </c>
      <c r="M227" s="13">
        <f t="shared" si="28"/>
        <v>1296.95495</v>
      </c>
      <c r="N227" s="14">
        <v>8.126407316912905</v>
      </c>
      <c r="Q227" s="11">
        <f t="shared" si="25"/>
        <v>0</v>
      </c>
      <c r="R227" s="11">
        <f t="shared" si="26"/>
        <v>0</v>
      </c>
      <c r="T227" s="24">
        <v>1166548</v>
      </c>
      <c r="W227" s="24">
        <v>185577</v>
      </c>
      <c r="Z227" s="24">
        <v>1352125</v>
      </c>
    </row>
    <row r="228" spans="1:26" ht="12">
      <c r="A228" s="46"/>
      <c r="B228" s="12" t="s">
        <v>8</v>
      </c>
      <c r="C228" s="13">
        <v>1762</v>
      </c>
      <c r="D228" s="14">
        <v>2.8430818878580073</v>
      </c>
      <c r="E228" s="13">
        <v>1200.92272</v>
      </c>
      <c r="F228" s="14">
        <v>10.181229803741564</v>
      </c>
      <c r="G228" s="13">
        <v>481</v>
      </c>
      <c r="H228" s="14">
        <v>13.9137980908302</v>
      </c>
      <c r="I228" s="13">
        <v>342.10221</v>
      </c>
      <c r="J228" s="14">
        <v>8.215119701181166</v>
      </c>
      <c r="K228" s="13">
        <v>2243</v>
      </c>
      <c r="L228" s="14">
        <v>3.4279863063944247</v>
      </c>
      <c r="M228" s="13">
        <f t="shared" si="28"/>
        <v>1543.02493</v>
      </c>
      <c r="N228" s="14">
        <v>9.668222540290257</v>
      </c>
      <c r="Q228" s="11">
        <f t="shared" si="25"/>
        <v>0</v>
      </c>
      <c r="R228" s="11">
        <f t="shared" si="26"/>
        <v>0</v>
      </c>
      <c r="T228" s="24">
        <v>1298357</v>
      </c>
      <c r="W228" s="24">
        <v>353747</v>
      </c>
      <c r="Z228" s="24">
        <v>1652104</v>
      </c>
    </row>
    <row r="229" spans="1:26" ht="12">
      <c r="A229" s="46"/>
      <c r="B229" s="12" t="s">
        <v>9</v>
      </c>
      <c r="C229" s="13">
        <v>835</v>
      </c>
      <c r="D229" s="14">
        <v>1.3473174667204517</v>
      </c>
      <c r="E229" s="13">
        <v>1166.42497</v>
      </c>
      <c r="F229" s="14">
        <v>9.888763423838263</v>
      </c>
      <c r="G229" s="13">
        <v>311</v>
      </c>
      <c r="H229" s="14">
        <v>8.996239514029506</v>
      </c>
      <c r="I229" s="13">
        <v>441.4143</v>
      </c>
      <c r="J229" s="14">
        <v>10.599964590445333</v>
      </c>
      <c r="K229" s="13">
        <v>1146</v>
      </c>
      <c r="L229" s="14">
        <v>1.7514366059420468</v>
      </c>
      <c r="M229" s="13">
        <f t="shared" si="28"/>
        <v>1607.83927</v>
      </c>
      <c r="N229" s="14">
        <v>10.074333582787824</v>
      </c>
      <c r="Q229" s="11">
        <f t="shared" si="25"/>
        <v>0</v>
      </c>
      <c r="R229" s="11">
        <f t="shared" si="26"/>
        <v>0</v>
      </c>
      <c r="T229" s="24">
        <v>1218334</v>
      </c>
      <c r="W229" s="24">
        <v>441041</v>
      </c>
      <c r="Z229" s="24">
        <v>1659375</v>
      </c>
    </row>
    <row r="230" spans="1:26" ht="12">
      <c r="A230" s="46"/>
      <c r="B230" s="12" t="s">
        <v>10</v>
      </c>
      <c r="C230" s="13">
        <v>484</v>
      </c>
      <c r="D230" s="14">
        <v>0.780960064542154</v>
      </c>
      <c r="E230" s="13">
        <v>1455.38404</v>
      </c>
      <c r="F230" s="14">
        <v>12.338511976805473</v>
      </c>
      <c r="G230" s="13">
        <v>178</v>
      </c>
      <c r="H230" s="14">
        <v>5.148973098061903</v>
      </c>
      <c r="I230" s="13">
        <v>539.4072</v>
      </c>
      <c r="J230" s="14">
        <v>12.953130924465437</v>
      </c>
      <c r="K230" s="13">
        <v>662</v>
      </c>
      <c r="L230" s="14">
        <v>1.0117373762073603</v>
      </c>
      <c r="M230" s="13">
        <f t="shared" si="28"/>
        <v>1994.79124</v>
      </c>
      <c r="N230" s="14">
        <v>12.498881421016025</v>
      </c>
      <c r="Q230" s="11">
        <f t="shared" si="25"/>
        <v>0</v>
      </c>
      <c r="R230" s="11">
        <f t="shared" si="26"/>
        <v>0</v>
      </c>
      <c r="T230" s="24">
        <v>1444333</v>
      </c>
      <c r="W230" s="24">
        <v>544222</v>
      </c>
      <c r="Z230" s="24">
        <v>1988555</v>
      </c>
    </row>
    <row r="231" spans="1:26" ht="12">
      <c r="A231" s="46"/>
      <c r="B231" s="12" t="s">
        <v>11</v>
      </c>
      <c r="C231" s="13">
        <v>123</v>
      </c>
      <c r="D231" s="14">
        <v>0.19846712384025816</v>
      </c>
      <c r="E231" s="13">
        <v>824.32544</v>
      </c>
      <c r="F231" s="14">
        <v>6.988498591908044</v>
      </c>
      <c r="G231" s="13">
        <v>65</v>
      </c>
      <c r="H231" s="14">
        <v>1.8802429852473244</v>
      </c>
      <c r="I231" s="13">
        <v>439.68606</v>
      </c>
      <c r="J231" s="14">
        <v>10.558463255296491</v>
      </c>
      <c r="K231" s="13">
        <v>188</v>
      </c>
      <c r="L231" s="14">
        <v>0.287321188409341</v>
      </c>
      <c r="M231" s="13">
        <f t="shared" si="28"/>
        <v>1264.0115</v>
      </c>
      <c r="N231" s="14">
        <v>7.919991594358814</v>
      </c>
      <c r="Q231" s="11">
        <f t="shared" si="25"/>
        <v>0</v>
      </c>
      <c r="R231" s="11">
        <f t="shared" si="26"/>
        <v>0</v>
      </c>
      <c r="T231" s="24">
        <v>866120</v>
      </c>
      <c r="W231" s="24">
        <v>433956</v>
      </c>
      <c r="Z231" s="24">
        <v>1300075</v>
      </c>
    </row>
    <row r="232" spans="1:26" ht="12">
      <c r="A232" s="46"/>
      <c r="B232" s="15" t="s">
        <v>12</v>
      </c>
      <c r="C232" s="16">
        <v>19</v>
      </c>
      <c r="D232" s="17">
        <v>0.03065752319483663</v>
      </c>
      <c r="E232" s="16">
        <v>299.68863</v>
      </c>
      <c r="F232" s="17">
        <v>2.5407120381555264</v>
      </c>
      <c r="G232" s="16">
        <v>60</v>
      </c>
      <c r="H232" s="17">
        <v>1.7356089094590685</v>
      </c>
      <c r="I232" s="16">
        <v>1950.62886</v>
      </c>
      <c r="J232" s="17">
        <v>46.84170142449111</v>
      </c>
      <c r="K232" s="16">
        <v>79</v>
      </c>
      <c r="L232" s="17">
        <v>0.12073603129966988</v>
      </c>
      <c r="M232" s="16">
        <f>E232+I232</f>
        <v>2250.31749</v>
      </c>
      <c r="N232" s="17">
        <v>14.099947354465229</v>
      </c>
      <c r="Q232" s="11">
        <f t="shared" si="25"/>
        <v>0</v>
      </c>
      <c r="R232" s="11">
        <f t="shared" si="26"/>
        <v>0</v>
      </c>
      <c r="T232" s="24">
        <v>320391</v>
      </c>
      <c r="W232" s="24">
        <v>2026679</v>
      </c>
      <c r="Z232" s="24">
        <v>2347070</v>
      </c>
    </row>
    <row r="233" spans="1:27" ht="12">
      <c r="A233" s="46"/>
      <c r="B233" s="5" t="s">
        <v>13</v>
      </c>
      <c r="C233" s="19">
        <f>SUM(C222:C232)</f>
        <v>61975</v>
      </c>
      <c r="D233" s="18">
        <v>100</v>
      </c>
      <c r="E233" s="19">
        <f>SUM(E222:E232)</f>
        <v>11795.458340000001</v>
      </c>
      <c r="F233" s="18">
        <v>100</v>
      </c>
      <c r="G233" s="19">
        <f>SUM(G222:G232)</f>
        <v>3457</v>
      </c>
      <c r="H233" s="18">
        <v>100</v>
      </c>
      <c r="I233" s="19">
        <f>SUM(I222:I232)</f>
        <v>4164.29976</v>
      </c>
      <c r="J233" s="18">
        <v>100</v>
      </c>
      <c r="K233" s="19">
        <f>SUM(K222:K232)</f>
        <v>65432</v>
      </c>
      <c r="L233" s="18">
        <v>100</v>
      </c>
      <c r="M233" s="19">
        <f>SUM(M222:M232)</f>
        <v>15959.758100000001</v>
      </c>
      <c r="N233" s="18">
        <v>100</v>
      </c>
      <c r="Q233" s="11">
        <f t="shared" si="25"/>
        <v>0</v>
      </c>
      <c r="R233" s="11">
        <f t="shared" si="26"/>
        <v>0</v>
      </c>
      <c r="S233" s="11">
        <f>SUM(C222:C232)-C233</f>
        <v>0</v>
      </c>
      <c r="T233" s="24">
        <v>11851377</v>
      </c>
      <c r="U233" s="24">
        <f>SUM(T222:T232)-T233</f>
        <v>0</v>
      </c>
      <c r="V233" s="11">
        <f>SUM(G222:G232)-G233</f>
        <v>0</v>
      </c>
      <c r="W233" s="24">
        <v>4236655</v>
      </c>
      <c r="X233" s="24">
        <f>SUM(W222:W232)-W233</f>
        <v>1</v>
      </c>
      <c r="Y233" s="11">
        <f>SUM(K222:K232)-K233</f>
        <v>0</v>
      </c>
      <c r="Z233" s="24">
        <v>16088032</v>
      </c>
      <c r="AA233" s="24">
        <f>SUM(Z222:Z232)-Z233</f>
        <v>-1</v>
      </c>
    </row>
    <row r="234" spans="1:26" ht="12" customHeight="1">
      <c r="A234" s="46" t="s">
        <v>69</v>
      </c>
      <c r="B234" s="8" t="s">
        <v>51</v>
      </c>
      <c r="C234" s="9">
        <v>6516</v>
      </c>
      <c r="D234" s="10">
        <v>5.567422546523352</v>
      </c>
      <c r="E234" s="9">
        <v>210.23611</v>
      </c>
      <c r="F234" s="10">
        <v>0.8867094218131354</v>
      </c>
      <c r="G234" s="9">
        <v>290</v>
      </c>
      <c r="H234" s="10">
        <v>8.219954648526077</v>
      </c>
      <c r="I234" s="9">
        <v>5.73413</v>
      </c>
      <c r="J234" s="10">
        <v>0.20977488102331648</v>
      </c>
      <c r="K234" s="9">
        <v>6806</v>
      </c>
      <c r="L234" s="10">
        <v>5.645040890466633</v>
      </c>
      <c r="M234" s="9">
        <f>E234+I234</f>
        <v>215.97024</v>
      </c>
      <c r="N234" s="10">
        <v>0.8167337142709722</v>
      </c>
      <c r="Q234" s="11">
        <f t="shared" si="25"/>
        <v>0</v>
      </c>
      <c r="R234" s="11">
        <f t="shared" si="26"/>
        <v>0</v>
      </c>
      <c r="T234" s="24">
        <v>204331</v>
      </c>
      <c r="W234" s="24">
        <v>6483</v>
      </c>
      <c r="Z234" s="24">
        <v>210814</v>
      </c>
    </row>
    <row r="235" spans="1:26" ht="12">
      <c r="A235" s="46"/>
      <c r="B235" s="12" t="s">
        <v>3</v>
      </c>
      <c r="C235" s="13">
        <v>37765</v>
      </c>
      <c r="D235" s="14">
        <v>32.267297800714296</v>
      </c>
      <c r="E235" s="13">
        <v>2937.70262</v>
      </c>
      <c r="F235" s="14">
        <v>12.39030056082722</v>
      </c>
      <c r="G235" s="13">
        <v>517</v>
      </c>
      <c r="H235" s="14">
        <v>14.654195011337869</v>
      </c>
      <c r="I235" s="13">
        <v>40.30806</v>
      </c>
      <c r="J235" s="14">
        <v>1.47461227610478</v>
      </c>
      <c r="K235" s="13">
        <v>38282</v>
      </c>
      <c r="L235" s="14">
        <v>31.751903521722543</v>
      </c>
      <c r="M235" s="13">
        <f aca="true" t="shared" si="29" ref="M235:M243">E235+I235</f>
        <v>2978.01068</v>
      </c>
      <c r="N235" s="14">
        <v>11.261929994683635</v>
      </c>
      <c r="Q235" s="11">
        <f t="shared" si="25"/>
        <v>0</v>
      </c>
      <c r="R235" s="11">
        <f t="shared" si="26"/>
        <v>0</v>
      </c>
      <c r="T235" s="24">
        <v>2709013</v>
      </c>
      <c r="W235" s="24">
        <v>38672</v>
      </c>
      <c r="Z235" s="24">
        <v>2747685</v>
      </c>
    </row>
    <row r="236" spans="1:26" ht="12">
      <c r="A236" s="46"/>
      <c r="B236" s="12" t="s">
        <v>4</v>
      </c>
      <c r="C236" s="13">
        <v>38095</v>
      </c>
      <c r="D236" s="14">
        <v>32.54925750610913</v>
      </c>
      <c r="E236" s="13">
        <v>4485.28072</v>
      </c>
      <c r="F236" s="14">
        <v>18.917495542991183</v>
      </c>
      <c r="G236" s="13">
        <v>502</v>
      </c>
      <c r="H236" s="14">
        <v>14.229024943310657</v>
      </c>
      <c r="I236" s="13">
        <v>62.05898</v>
      </c>
      <c r="J236" s="14">
        <v>2.2703383330912232</v>
      </c>
      <c r="K236" s="13">
        <v>38597</v>
      </c>
      <c r="L236" s="14">
        <v>32.01317120913027</v>
      </c>
      <c r="M236" s="13">
        <f t="shared" si="29"/>
        <v>4547.3396999999995</v>
      </c>
      <c r="N236" s="14">
        <v>17.196654702207343</v>
      </c>
      <c r="Q236" s="11">
        <f t="shared" si="25"/>
        <v>0</v>
      </c>
      <c r="R236" s="11">
        <f t="shared" si="26"/>
        <v>0</v>
      </c>
      <c r="T236" s="24">
        <v>4137905</v>
      </c>
      <c r="W236" s="24">
        <v>63386</v>
      </c>
      <c r="Z236" s="24">
        <v>4201291</v>
      </c>
    </row>
    <row r="237" spans="1:26" ht="12">
      <c r="A237" s="46"/>
      <c r="B237" s="12" t="s">
        <v>5</v>
      </c>
      <c r="C237" s="13">
        <v>13025</v>
      </c>
      <c r="D237" s="14">
        <v>11.128864129598934</v>
      </c>
      <c r="E237" s="13">
        <v>2245.47257</v>
      </c>
      <c r="F237" s="14">
        <v>9.470693137548803</v>
      </c>
      <c r="G237" s="13">
        <v>385</v>
      </c>
      <c r="H237" s="14">
        <v>10.912698412698413</v>
      </c>
      <c r="I237" s="13">
        <v>66.39366</v>
      </c>
      <c r="J237" s="14">
        <v>2.428916352995577</v>
      </c>
      <c r="K237" s="13">
        <v>13410</v>
      </c>
      <c r="L237" s="14">
        <v>11.122538692500374</v>
      </c>
      <c r="M237" s="13">
        <f t="shared" si="29"/>
        <v>2311.86623</v>
      </c>
      <c r="N237" s="14">
        <v>8.742774434688453</v>
      </c>
      <c r="Q237" s="11">
        <f t="shared" si="25"/>
        <v>0</v>
      </c>
      <c r="R237" s="11">
        <f>E237+I237-M237</f>
        <v>0</v>
      </c>
      <c r="T237" s="24">
        <v>2260622</v>
      </c>
      <c r="W237" s="24">
        <v>65979</v>
      </c>
      <c r="Z237" s="24">
        <v>2326600</v>
      </c>
    </row>
    <row r="238" spans="1:26" ht="12">
      <c r="A238" s="46"/>
      <c r="B238" s="12" t="s">
        <v>6</v>
      </c>
      <c r="C238" s="13">
        <v>10631</v>
      </c>
      <c r="D238" s="14">
        <v>9.0833746304619</v>
      </c>
      <c r="E238" s="13">
        <v>2551.4982</v>
      </c>
      <c r="F238" s="14">
        <v>10.761412459920685</v>
      </c>
      <c r="G238" s="13">
        <v>420</v>
      </c>
      <c r="H238" s="14">
        <v>11.904761904761905</v>
      </c>
      <c r="I238" s="13">
        <v>102.60216</v>
      </c>
      <c r="J238" s="14">
        <v>3.753552135500116</v>
      </c>
      <c r="K238" s="13">
        <v>11051</v>
      </c>
      <c r="L238" s="14">
        <v>9.165934011246952</v>
      </c>
      <c r="M238" s="13">
        <f t="shared" si="29"/>
        <v>2654.10036</v>
      </c>
      <c r="N238" s="14">
        <v>10.036999750848656</v>
      </c>
      <c r="Q238" s="11">
        <f t="shared" si="25"/>
        <v>0</v>
      </c>
      <c r="R238" s="11">
        <f t="shared" si="26"/>
        <v>0</v>
      </c>
      <c r="T238" s="24">
        <v>2688834</v>
      </c>
      <c r="W238" s="24">
        <v>103317</v>
      </c>
      <c r="Z238" s="24">
        <v>2792151</v>
      </c>
    </row>
    <row r="239" spans="1:26" ht="12">
      <c r="A239" s="46"/>
      <c r="B239" s="12" t="s">
        <v>7</v>
      </c>
      <c r="C239" s="13">
        <v>5710</v>
      </c>
      <c r="D239" s="14">
        <v>4.8787573266802235</v>
      </c>
      <c r="E239" s="13">
        <v>2137.39611</v>
      </c>
      <c r="F239" s="14">
        <v>9.01486080998999</v>
      </c>
      <c r="G239" s="13">
        <v>475</v>
      </c>
      <c r="H239" s="14">
        <v>13.463718820861677</v>
      </c>
      <c r="I239" s="13">
        <v>183.08569</v>
      </c>
      <c r="J239" s="14">
        <v>6.697926073671473</v>
      </c>
      <c r="K239" s="13">
        <v>6185</v>
      </c>
      <c r="L239" s="14">
        <v>5.1299703067199705</v>
      </c>
      <c r="M239" s="13">
        <f t="shared" si="29"/>
        <v>2320.4818</v>
      </c>
      <c r="N239" s="14">
        <v>8.775355898165373</v>
      </c>
      <c r="Q239" s="11">
        <f t="shared" si="25"/>
        <v>0</v>
      </c>
      <c r="R239" s="11">
        <f t="shared" si="26"/>
        <v>0</v>
      </c>
      <c r="T239" s="24">
        <v>2292544</v>
      </c>
      <c r="W239" s="24">
        <v>186366</v>
      </c>
      <c r="Z239" s="24">
        <v>2478911</v>
      </c>
    </row>
    <row r="240" spans="1:26" ht="12">
      <c r="A240" s="46"/>
      <c r="B240" s="12" t="s">
        <v>8</v>
      </c>
      <c r="C240" s="13">
        <v>2680</v>
      </c>
      <c r="D240" s="14">
        <v>2.289854577145884</v>
      </c>
      <c r="E240" s="13">
        <v>1846.58589</v>
      </c>
      <c r="F240" s="14">
        <v>7.788315274907789</v>
      </c>
      <c r="G240" s="13">
        <v>472</v>
      </c>
      <c r="H240" s="14">
        <v>13.378684807256235</v>
      </c>
      <c r="I240" s="13">
        <v>330.32719</v>
      </c>
      <c r="J240" s="14">
        <v>12.084544121081395</v>
      </c>
      <c r="K240" s="13">
        <v>3152</v>
      </c>
      <c r="L240" s="14">
        <v>2.6143357165370005</v>
      </c>
      <c r="M240" s="13">
        <f t="shared" si="29"/>
        <v>2176.9130800000003</v>
      </c>
      <c r="N240" s="14">
        <v>8.232422696170833</v>
      </c>
      <c r="Q240" s="11">
        <f t="shared" si="25"/>
        <v>0</v>
      </c>
      <c r="R240" s="11">
        <f t="shared" si="26"/>
        <v>0</v>
      </c>
      <c r="T240" s="24">
        <v>1963324</v>
      </c>
      <c r="W240" s="24">
        <v>356989</v>
      </c>
      <c r="Z240" s="24">
        <v>2320313</v>
      </c>
    </row>
    <row r="241" spans="1:26" ht="12">
      <c r="A241" s="46"/>
      <c r="B241" s="12" t="s">
        <v>9</v>
      </c>
      <c r="C241" s="13">
        <v>1268</v>
      </c>
      <c r="D241" s="14">
        <v>1.0834088073958885</v>
      </c>
      <c r="E241" s="13">
        <v>1781.80318</v>
      </c>
      <c r="F241" s="14">
        <v>7.515082292583354</v>
      </c>
      <c r="G241" s="13">
        <v>254</v>
      </c>
      <c r="H241" s="14">
        <v>7.199546485260771</v>
      </c>
      <c r="I241" s="13">
        <v>353.80127</v>
      </c>
      <c r="J241" s="14">
        <v>12.943309502949578</v>
      </c>
      <c r="K241" s="13">
        <v>1522</v>
      </c>
      <c r="L241" s="14">
        <v>1.262379111855747</v>
      </c>
      <c r="M241" s="13">
        <f t="shared" si="29"/>
        <v>2135.6044500000003</v>
      </c>
      <c r="N241" s="14">
        <v>8.076206030340646</v>
      </c>
      <c r="Q241" s="11">
        <f t="shared" si="25"/>
        <v>0</v>
      </c>
      <c r="R241" s="11">
        <f t="shared" si="26"/>
        <v>0</v>
      </c>
      <c r="T241" s="24">
        <v>1959328</v>
      </c>
      <c r="W241" s="24">
        <v>367271</v>
      </c>
      <c r="Z241" s="24">
        <v>2326599</v>
      </c>
    </row>
    <row r="242" spans="1:26" ht="12">
      <c r="A242" s="46"/>
      <c r="B242" s="12" t="s">
        <v>10</v>
      </c>
      <c r="C242" s="13">
        <v>1047</v>
      </c>
      <c r="D242" s="14">
        <v>0.8945812471163211</v>
      </c>
      <c r="E242" s="13">
        <v>3251.65874</v>
      </c>
      <c r="F242" s="14">
        <v>13.714468181888584</v>
      </c>
      <c r="G242" s="13">
        <v>142</v>
      </c>
      <c r="H242" s="14">
        <v>4.024943310657596</v>
      </c>
      <c r="I242" s="13">
        <v>409.74099</v>
      </c>
      <c r="J242" s="14">
        <v>14.989783529083907</v>
      </c>
      <c r="K242" s="13">
        <v>1189</v>
      </c>
      <c r="L242" s="14">
        <v>0.9861818423104358</v>
      </c>
      <c r="M242" s="13">
        <f t="shared" si="29"/>
        <v>3661.39973</v>
      </c>
      <c r="N242" s="14">
        <v>13.846299383255927</v>
      </c>
      <c r="Q242" s="11">
        <f t="shared" si="25"/>
        <v>0</v>
      </c>
      <c r="R242" s="11">
        <f t="shared" si="26"/>
        <v>0</v>
      </c>
      <c r="T242" s="24">
        <v>3110703</v>
      </c>
      <c r="W242" s="24">
        <v>512542</v>
      </c>
      <c r="Z242" s="24">
        <v>3623244</v>
      </c>
    </row>
    <row r="243" spans="1:26" ht="12">
      <c r="A243" s="46"/>
      <c r="B243" s="12" t="s">
        <v>11</v>
      </c>
      <c r="C243" s="13">
        <v>259</v>
      </c>
      <c r="D243" s="14">
        <v>0.22129564756745673</v>
      </c>
      <c r="E243" s="13">
        <v>1720.46521</v>
      </c>
      <c r="F243" s="14">
        <v>7.256378134130785</v>
      </c>
      <c r="G243" s="13">
        <v>42</v>
      </c>
      <c r="H243" s="14">
        <v>1.1904761904761905</v>
      </c>
      <c r="I243" s="13">
        <v>290.07227</v>
      </c>
      <c r="J243" s="14">
        <v>10.611875895281992</v>
      </c>
      <c r="K243" s="13">
        <v>301</v>
      </c>
      <c r="L243" s="14">
        <v>0.24965579018960568</v>
      </c>
      <c r="M243" s="13">
        <f t="shared" si="29"/>
        <v>2010.53748</v>
      </c>
      <c r="N243" s="14">
        <v>7.603240815592928</v>
      </c>
      <c r="Q243" s="11">
        <f t="shared" si="25"/>
        <v>0</v>
      </c>
      <c r="R243" s="11">
        <f t="shared" si="26"/>
        <v>0</v>
      </c>
      <c r="T243" s="24">
        <v>1694125</v>
      </c>
      <c r="W243" s="24">
        <v>281099</v>
      </c>
      <c r="Z243" s="24">
        <v>1975224</v>
      </c>
    </row>
    <row r="244" spans="1:26" ht="12">
      <c r="A244" s="46"/>
      <c r="B244" s="15" t="s">
        <v>12</v>
      </c>
      <c r="C244" s="16">
        <v>42</v>
      </c>
      <c r="D244" s="17">
        <v>0.035885780686614605</v>
      </c>
      <c r="E244" s="16">
        <v>541.59684</v>
      </c>
      <c r="F244" s="17">
        <v>2.2842841833984715</v>
      </c>
      <c r="G244" s="16">
        <v>29</v>
      </c>
      <c r="H244" s="17">
        <v>0.8219954648526077</v>
      </c>
      <c r="I244" s="16">
        <v>889.34396</v>
      </c>
      <c r="J244" s="17">
        <v>32.53536689921664</v>
      </c>
      <c r="K244" s="16">
        <v>71</v>
      </c>
      <c r="L244" s="17">
        <v>0.05888890732047177</v>
      </c>
      <c r="M244" s="16">
        <f>E244+I244</f>
        <v>1430.9408</v>
      </c>
      <c r="N244" s="17">
        <v>5.411382579775234</v>
      </c>
      <c r="Q244" s="11">
        <f t="shared" si="25"/>
        <v>0</v>
      </c>
      <c r="R244" s="11">
        <f t="shared" si="26"/>
        <v>0</v>
      </c>
      <c r="T244" s="24">
        <v>540721</v>
      </c>
      <c r="W244" s="24">
        <v>895337</v>
      </c>
      <c r="Z244" s="24">
        <v>1436057</v>
      </c>
    </row>
    <row r="245" spans="1:27" ht="12">
      <c r="A245" s="46"/>
      <c r="B245" s="5" t="s">
        <v>13</v>
      </c>
      <c r="C245" s="19">
        <f>SUM(C234:C244)</f>
        <v>117038</v>
      </c>
      <c r="D245" s="18">
        <v>100</v>
      </c>
      <c r="E245" s="19">
        <f>SUM(E234:E244)</f>
        <v>23709.69618999999</v>
      </c>
      <c r="F245" s="18">
        <v>100</v>
      </c>
      <c r="G245" s="19">
        <f>SUM(G234:G244)</f>
        <v>3528</v>
      </c>
      <c r="H245" s="18">
        <v>100</v>
      </c>
      <c r="I245" s="19">
        <f>SUM(I234:I244)</f>
        <v>2733.4683600000003</v>
      </c>
      <c r="J245" s="18">
        <v>100</v>
      </c>
      <c r="K245" s="19">
        <f>SUM(K234:K244)</f>
        <v>120566</v>
      </c>
      <c r="L245" s="18">
        <v>100</v>
      </c>
      <c r="M245" s="19">
        <f>SUM(M234:M244)</f>
        <v>26443.16455</v>
      </c>
      <c r="N245" s="18">
        <v>100</v>
      </c>
      <c r="Q245" s="11">
        <f>C245+G245-K245</f>
        <v>0</v>
      </c>
      <c r="R245" s="11">
        <f t="shared" si="26"/>
        <v>0</v>
      </c>
      <c r="S245" s="11">
        <f>SUM(C234:C244)-C245</f>
        <v>0</v>
      </c>
      <c r="T245" s="24">
        <v>23561449</v>
      </c>
      <c r="U245" s="24">
        <f>SUM(T234:T244)-T245</f>
        <v>1</v>
      </c>
      <c r="V245" s="11">
        <f>SUM(G234:G244)-G245</f>
        <v>0</v>
      </c>
      <c r="W245" s="24">
        <v>2877440</v>
      </c>
      <c r="X245" s="24">
        <f>SUM(W234:W244)-W245</f>
        <v>1</v>
      </c>
      <c r="Y245" s="11">
        <f>SUM(K234:K244)-K245</f>
        <v>0</v>
      </c>
      <c r="Z245" s="24">
        <v>26438890</v>
      </c>
      <c r="AA245" s="24">
        <f>SUM(Z234:Z244)-Z245</f>
        <v>-1</v>
      </c>
    </row>
    <row r="246" spans="1:26" ht="12" customHeight="1">
      <c r="A246" s="46" t="s">
        <v>70</v>
      </c>
      <c r="B246" s="8" t="s">
        <v>51</v>
      </c>
      <c r="C246" s="9">
        <v>10278</v>
      </c>
      <c r="D246" s="10">
        <v>10.627869462712495</v>
      </c>
      <c r="E246" s="9">
        <v>369.62559</v>
      </c>
      <c r="F246" s="10">
        <v>1.7928500453026353</v>
      </c>
      <c r="G246" s="9">
        <v>290</v>
      </c>
      <c r="H246" s="10">
        <v>6.826741996233522</v>
      </c>
      <c r="I246" s="9">
        <v>6.38118</v>
      </c>
      <c r="J246" s="10">
        <v>0.12457458350172439</v>
      </c>
      <c r="K246" s="9">
        <v>10568</v>
      </c>
      <c r="L246" s="10">
        <v>10.467926621498474</v>
      </c>
      <c r="M246" s="9">
        <f>E246+I246</f>
        <v>376.00676999999996</v>
      </c>
      <c r="N246" s="10">
        <v>1.4608430665553471</v>
      </c>
      <c r="Q246" s="11">
        <f t="shared" si="25"/>
        <v>0</v>
      </c>
      <c r="R246" s="11">
        <f t="shared" si="26"/>
        <v>0</v>
      </c>
      <c r="T246" s="24">
        <v>345706</v>
      </c>
      <c r="W246" s="24">
        <v>6067</v>
      </c>
      <c r="Z246" s="24">
        <v>351772</v>
      </c>
    </row>
    <row r="247" spans="1:26" ht="12">
      <c r="A247" s="46"/>
      <c r="B247" s="12" t="s">
        <v>3</v>
      </c>
      <c r="C247" s="13">
        <v>40332</v>
      </c>
      <c r="D247" s="14">
        <v>41.704926169499934</v>
      </c>
      <c r="E247" s="13">
        <v>3004.03669</v>
      </c>
      <c r="F247" s="14">
        <v>14.570926530701724</v>
      </c>
      <c r="G247" s="13">
        <v>474</v>
      </c>
      <c r="H247" s="14">
        <v>11.158192090395481</v>
      </c>
      <c r="I247" s="13">
        <v>35.45637</v>
      </c>
      <c r="J247" s="14">
        <v>0.6921858535933849</v>
      </c>
      <c r="K247" s="13">
        <v>40806</v>
      </c>
      <c r="L247" s="14">
        <v>40.41958873172471</v>
      </c>
      <c r="M247" s="13">
        <f aca="true" t="shared" si="30" ref="M247:M255">E247+I247</f>
        <v>3039.49306</v>
      </c>
      <c r="N247" s="14">
        <v>11.808889405220272</v>
      </c>
      <c r="Q247" s="11">
        <f t="shared" si="25"/>
        <v>0</v>
      </c>
      <c r="R247" s="11">
        <f t="shared" si="26"/>
        <v>0</v>
      </c>
      <c r="T247" s="24">
        <v>2629309</v>
      </c>
      <c r="W247" s="24">
        <v>32007</v>
      </c>
      <c r="Z247" s="24">
        <v>2661316</v>
      </c>
    </row>
    <row r="248" spans="1:26" ht="12">
      <c r="A248" s="46"/>
      <c r="B248" s="12" t="s">
        <v>4</v>
      </c>
      <c r="C248" s="13">
        <v>20668</v>
      </c>
      <c r="D248" s="14">
        <v>21.37155147454192</v>
      </c>
      <c r="E248" s="13">
        <v>2439.64617</v>
      </c>
      <c r="F248" s="14">
        <v>11.833379140245404</v>
      </c>
      <c r="G248" s="13">
        <v>440</v>
      </c>
      <c r="H248" s="14">
        <v>10.357815442561206</v>
      </c>
      <c r="I248" s="13">
        <v>54.60174</v>
      </c>
      <c r="J248" s="14">
        <v>1.0659453296991221</v>
      </c>
      <c r="K248" s="13">
        <v>21108</v>
      </c>
      <c r="L248" s="14">
        <v>20.908118388208724</v>
      </c>
      <c r="M248" s="13">
        <f t="shared" si="30"/>
        <v>2494.24791</v>
      </c>
      <c r="N248" s="14">
        <v>9.690529682733281</v>
      </c>
      <c r="Q248" s="11">
        <f t="shared" si="25"/>
        <v>0</v>
      </c>
      <c r="R248" s="11">
        <f t="shared" si="26"/>
        <v>0</v>
      </c>
      <c r="T248" s="24">
        <v>2317530</v>
      </c>
      <c r="W248" s="24">
        <v>51040</v>
      </c>
      <c r="Z248" s="24">
        <v>2368571</v>
      </c>
    </row>
    <row r="249" spans="1:26" ht="12">
      <c r="A249" s="46"/>
      <c r="B249" s="12" t="s">
        <v>5</v>
      </c>
      <c r="C249" s="13">
        <v>8096</v>
      </c>
      <c r="D249" s="14">
        <v>8.371592836166604</v>
      </c>
      <c r="E249" s="13">
        <v>1392.30457</v>
      </c>
      <c r="F249" s="14">
        <v>6.753302203452867</v>
      </c>
      <c r="G249" s="13">
        <v>419</v>
      </c>
      <c r="H249" s="14">
        <v>9.863465160075329</v>
      </c>
      <c r="I249" s="13">
        <v>72.72125</v>
      </c>
      <c r="J249" s="14">
        <v>1.4196777759716501</v>
      </c>
      <c r="K249" s="13">
        <v>8515</v>
      </c>
      <c r="L249" s="14">
        <v>8.434367447204723</v>
      </c>
      <c r="M249" s="13">
        <f t="shared" si="30"/>
        <v>1465.02582</v>
      </c>
      <c r="N249" s="14">
        <v>5.69184648316721</v>
      </c>
      <c r="Q249" s="11">
        <f t="shared" si="25"/>
        <v>0</v>
      </c>
      <c r="R249" s="11">
        <f t="shared" si="26"/>
        <v>0</v>
      </c>
      <c r="T249" s="24">
        <v>1453150</v>
      </c>
      <c r="W249" s="24">
        <v>71578</v>
      </c>
      <c r="Z249" s="24">
        <v>1524729</v>
      </c>
    </row>
    <row r="250" spans="1:26" ht="12">
      <c r="A250" s="46"/>
      <c r="B250" s="12" t="s">
        <v>6</v>
      </c>
      <c r="C250" s="13">
        <v>6531</v>
      </c>
      <c r="D250" s="14">
        <v>6.75331927038094</v>
      </c>
      <c r="E250" s="13">
        <v>1582.80466</v>
      </c>
      <c r="F250" s="14">
        <v>7.677313160017471</v>
      </c>
      <c r="G250" s="13">
        <v>517</v>
      </c>
      <c r="H250" s="14">
        <v>12.170433145009417</v>
      </c>
      <c r="I250" s="13">
        <v>127.28887</v>
      </c>
      <c r="J250" s="14">
        <v>2.484957008681018</v>
      </c>
      <c r="K250" s="13">
        <v>7048</v>
      </c>
      <c r="L250" s="14">
        <v>6.981259162407385</v>
      </c>
      <c r="M250" s="13">
        <f t="shared" si="30"/>
        <v>1710.09353</v>
      </c>
      <c r="N250" s="14">
        <v>6.643971533974398</v>
      </c>
      <c r="Q250" s="11">
        <f t="shared" si="25"/>
        <v>0</v>
      </c>
      <c r="R250" s="11">
        <f t="shared" si="26"/>
        <v>0</v>
      </c>
      <c r="T250" s="24">
        <v>1656040</v>
      </c>
      <c r="W250" s="24">
        <v>127707</v>
      </c>
      <c r="Z250" s="24">
        <v>1783747</v>
      </c>
    </row>
    <row r="251" spans="1:26" ht="12">
      <c r="A251" s="46"/>
      <c r="B251" s="12" t="s">
        <v>7</v>
      </c>
      <c r="C251" s="13">
        <v>4649</v>
      </c>
      <c r="D251" s="14">
        <v>4.807254828969682</v>
      </c>
      <c r="E251" s="13">
        <v>1765.89739</v>
      </c>
      <c r="F251" s="14">
        <v>8.565395095240309</v>
      </c>
      <c r="G251" s="13">
        <v>666</v>
      </c>
      <c r="H251" s="14">
        <v>15.677966101694915</v>
      </c>
      <c r="I251" s="13">
        <v>258.79091</v>
      </c>
      <c r="J251" s="14">
        <v>5.0521643061756984</v>
      </c>
      <c r="K251" s="13">
        <v>5315</v>
      </c>
      <c r="L251" s="14">
        <v>5.264669757121914</v>
      </c>
      <c r="M251" s="13">
        <f t="shared" si="30"/>
        <v>2024.6883</v>
      </c>
      <c r="N251" s="14">
        <v>7.866219709264098</v>
      </c>
      <c r="Q251" s="11">
        <f t="shared" si="25"/>
        <v>0</v>
      </c>
      <c r="R251" s="11">
        <f t="shared" si="26"/>
        <v>0</v>
      </c>
      <c r="T251" s="24">
        <v>1833442</v>
      </c>
      <c r="W251" s="24">
        <v>260877</v>
      </c>
      <c r="Z251" s="24">
        <v>2094319</v>
      </c>
    </row>
    <row r="252" spans="1:26" ht="12">
      <c r="A252" s="46"/>
      <c r="B252" s="12" t="s">
        <v>8</v>
      </c>
      <c r="C252" s="13">
        <v>3194</v>
      </c>
      <c r="D252" s="14">
        <v>3.302725731066716</v>
      </c>
      <c r="E252" s="13">
        <v>2203.96105</v>
      </c>
      <c r="F252" s="14">
        <v>10.690200503535872</v>
      </c>
      <c r="G252" s="13">
        <v>655</v>
      </c>
      <c r="H252" s="14">
        <v>15.419020715630886</v>
      </c>
      <c r="I252" s="13">
        <v>462.19885</v>
      </c>
      <c r="J252" s="14">
        <v>9.023131965204866</v>
      </c>
      <c r="K252" s="13">
        <v>3849</v>
      </c>
      <c r="L252" s="14">
        <v>3.812552002852728</v>
      </c>
      <c r="M252" s="13">
        <f t="shared" si="30"/>
        <v>2666.1598999999997</v>
      </c>
      <c r="N252" s="14">
        <v>10.3584337171453</v>
      </c>
      <c r="Q252" s="11">
        <f t="shared" si="25"/>
        <v>0</v>
      </c>
      <c r="R252" s="11">
        <f t="shared" si="26"/>
        <v>0</v>
      </c>
      <c r="T252" s="24">
        <v>2224849</v>
      </c>
      <c r="W252" s="24">
        <v>475810</v>
      </c>
      <c r="Z252" s="24">
        <v>2700660</v>
      </c>
    </row>
    <row r="253" spans="1:26" ht="12">
      <c r="A253" s="46"/>
      <c r="B253" s="12" t="s">
        <v>9</v>
      </c>
      <c r="C253" s="13">
        <v>1536</v>
      </c>
      <c r="D253" s="14">
        <v>1.5882863878893163</v>
      </c>
      <c r="E253" s="13">
        <v>2156.54606</v>
      </c>
      <c r="F253" s="14">
        <v>10.460216516308352</v>
      </c>
      <c r="G253" s="13">
        <v>406</v>
      </c>
      <c r="H253" s="14">
        <v>9.55743879472693</v>
      </c>
      <c r="I253" s="13">
        <v>569.54727</v>
      </c>
      <c r="J253" s="14">
        <v>11.118807798055245</v>
      </c>
      <c r="K253" s="13">
        <v>1942</v>
      </c>
      <c r="L253" s="14">
        <v>1.9236102856690043</v>
      </c>
      <c r="M253" s="13">
        <f t="shared" si="30"/>
        <v>2726.09333</v>
      </c>
      <c r="N253" s="14">
        <v>10.591284140743737</v>
      </c>
      <c r="Q253" s="11">
        <f t="shared" si="25"/>
        <v>0</v>
      </c>
      <c r="R253" s="11">
        <f t="shared" si="26"/>
        <v>0</v>
      </c>
      <c r="T253" s="24">
        <v>2310185</v>
      </c>
      <c r="W253" s="24">
        <v>578933</v>
      </c>
      <c r="Z253" s="24">
        <v>2889118</v>
      </c>
    </row>
    <row r="254" spans="1:26" ht="12">
      <c r="A254" s="46"/>
      <c r="B254" s="12" t="s">
        <v>10</v>
      </c>
      <c r="C254" s="13">
        <v>1132</v>
      </c>
      <c r="D254" s="14">
        <v>1.1705339785746784</v>
      </c>
      <c r="E254" s="13">
        <v>3527.88497</v>
      </c>
      <c r="F254" s="14">
        <v>17.111825856773027</v>
      </c>
      <c r="G254" s="13">
        <v>242</v>
      </c>
      <c r="H254" s="14">
        <v>5.696798493408663</v>
      </c>
      <c r="I254" s="13">
        <v>729.14328</v>
      </c>
      <c r="J254" s="14">
        <v>14.234470806195908</v>
      </c>
      <c r="K254" s="13">
        <v>1374</v>
      </c>
      <c r="L254" s="14">
        <v>1.3609889456793058</v>
      </c>
      <c r="M254" s="13">
        <f t="shared" si="30"/>
        <v>4257.02825</v>
      </c>
      <c r="N254" s="14">
        <v>16.539197427596164</v>
      </c>
      <c r="Q254" s="11">
        <f t="shared" si="25"/>
        <v>0</v>
      </c>
      <c r="R254" s="11">
        <f t="shared" si="26"/>
        <v>0</v>
      </c>
      <c r="T254" s="24">
        <v>3565319</v>
      </c>
      <c r="W254" s="24">
        <v>766438</v>
      </c>
      <c r="Z254" s="24">
        <v>4331757</v>
      </c>
    </row>
    <row r="255" spans="1:26" ht="12">
      <c r="A255" s="46"/>
      <c r="B255" s="12" t="s">
        <v>11</v>
      </c>
      <c r="C255" s="13">
        <v>256</v>
      </c>
      <c r="D255" s="14">
        <v>0.2647143979815527</v>
      </c>
      <c r="E255" s="13">
        <v>1695.42363</v>
      </c>
      <c r="F255" s="14">
        <v>8.22356572187726</v>
      </c>
      <c r="G255" s="13">
        <v>77</v>
      </c>
      <c r="H255" s="14">
        <v>1.8126177024482109</v>
      </c>
      <c r="I255" s="13">
        <v>534.95719</v>
      </c>
      <c r="J255" s="14">
        <v>10.44353381905899</v>
      </c>
      <c r="K255" s="13">
        <v>333</v>
      </c>
      <c r="L255" s="14">
        <v>0.3298466658742422</v>
      </c>
      <c r="M255" s="13">
        <f t="shared" si="30"/>
        <v>2230.38082</v>
      </c>
      <c r="N255" s="14">
        <v>8.665366202515528</v>
      </c>
      <c r="Q255" s="11">
        <f t="shared" si="25"/>
        <v>0</v>
      </c>
      <c r="R255" s="11">
        <f t="shared" si="26"/>
        <v>0</v>
      </c>
      <c r="T255" s="24">
        <v>1670119</v>
      </c>
      <c r="W255" s="24">
        <v>472299</v>
      </c>
      <c r="Z255" s="24">
        <v>2142418</v>
      </c>
    </row>
    <row r="256" spans="1:26" ht="12.75">
      <c r="A256" s="46"/>
      <c r="B256" s="15" t="s">
        <v>12</v>
      </c>
      <c r="C256" s="16">
        <v>36</v>
      </c>
      <c r="D256" s="17">
        <v>0.03722546221615585</v>
      </c>
      <c r="E256" s="16">
        <v>478.51761</v>
      </c>
      <c r="F256" s="17">
        <v>2.3210252265450797</v>
      </c>
      <c r="G256" s="16">
        <v>62</v>
      </c>
      <c r="H256" s="17">
        <v>1.4595103578154425</v>
      </c>
      <c r="I256" s="16">
        <v>2271.29024</v>
      </c>
      <c r="J256" s="17">
        <v>44.340550753862395</v>
      </c>
      <c r="K256" s="16">
        <v>98</v>
      </c>
      <c r="L256" s="17">
        <v>0.097071991758786</v>
      </c>
      <c r="M256" s="16">
        <f>E256+I256</f>
        <v>2749.8078499999997</v>
      </c>
      <c r="N256" s="17">
        <v>10.683418631084663</v>
      </c>
      <c r="Q256" s="11">
        <f t="shared" si="25"/>
        <v>0</v>
      </c>
      <c r="R256" s="11">
        <f t="shared" si="26"/>
        <v>0</v>
      </c>
      <c r="T256" s="24">
        <v>558888</v>
      </c>
      <c r="W256" s="24">
        <v>2354935</v>
      </c>
      <c r="Z256" s="24">
        <v>2913823</v>
      </c>
    </row>
    <row r="257" spans="1:27" ht="12">
      <c r="A257" s="46"/>
      <c r="B257" s="5" t="s">
        <v>13</v>
      </c>
      <c r="C257" s="19">
        <f>SUM(C246:C256)</f>
        <v>96708</v>
      </c>
      <c r="D257" s="18">
        <v>100</v>
      </c>
      <c r="E257" s="19">
        <f>SUM(E246:E256)</f>
        <v>20616.648390000002</v>
      </c>
      <c r="F257" s="18">
        <v>100</v>
      </c>
      <c r="G257" s="19">
        <f>SUM(G246:G256)</f>
        <v>4248</v>
      </c>
      <c r="H257" s="18">
        <v>100</v>
      </c>
      <c r="I257" s="19">
        <f>SUM(I246:I256)</f>
        <v>5122.37715</v>
      </c>
      <c r="J257" s="18">
        <v>100</v>
      </c>
      <c r="K257" s="19">
        <f>SUM(K246:K256)</f>
        <v>100956</v>
      </c>
      <c r="L257" s="18">
        <v>100</v>
      </c>
      <c r="M257" s="19">
        <f>SUM(M246:M256)</f>
        <v>25739.02554</v>
      </c>
      <c r="N257" s="18">
        <v>100</v>
      </c>
      <c r="Q257" s="11">
        <f t="shared" si="25"/>
        <v>0</v>
      </c>
      <c r="R257" s="11">
        <f t="shared" si="26"/>
        <v>0</v>
      </c>
      <c r="S257" s="11">
        <f>SUM(C246:C256)-C257</f>
        <v>0</v>
      </c>
      <c r="T257" s="24">
        <v>20564537</v>
      </c>
      <c r="U257" s="24">
        <f>SUM(T246:T256)-T257</f>
        <v>0</v>
      </c>
      <c r="V257" s="11">
        <f>SUM(G246:G256)-G257</f>
        <v>0</v>
      </c>
      <c r="W257" s="24">
        <v>5197692</v>
      </c>
      <c r="X257" s="24">
        <f>SUM(W246:W256)-W257</f>
        <v>-1</v>
      </c>
      <c r="Y257" s="11">
        <f>SUM(K246:K256)-K257</f>
        <v>0</v>
      </c>
      <c r="Z257" s="24">
        <v>25762229</v>
      </c>
      <c r="AA257" s="24">
        <f>SUM(Z246:Z256)-Z257</f>
        <v>1</v>
      </c>
    </row>
    <row r="258" spans="1:26" ht="12" customHeight="1">
      <c r="A258" s="46" t="s">
        <v>71</v>
      </c>
      <c r="B258" s="8" t="s">
        <v>51</v>
      </c>
      <c r="C258" s="9">
        <v>9712</v>
      </c>
      <c r="D258" s="10">
        <v>14.156815299622465</v>
      </c>
      <c r="E258" s="9">
        <v>368.65748</v>
      </c>
      <c r="F258" s="10">
        <v>2.8832332000073264</v>
      </c>
      <c r="G258" s="9">
        <v>255</v>
      </c>
      <c r="H258" s="10">
        <v>8.56567013772254</v>
      </c>
      <c r="I258" s="9">
        <v>6.09933</v>
      </c>
      <c r="J258" s="10">
        <v>0.22217871412278373</v>
      </c>
      <c r="K258" s="9">
        <v>9967</v>
      </c>
      <c r="L258" s="10">
        <v>13.924280525286393</v>
      </c>
      <c r="M258" s="9">
        <f>E258+I258</f>
        <v>374.75681000000003</v>
      </c>
      <c r="N258" s="10">
        <v>2.412884045657908</v>
      </c>
      <c r="Q258" s="11">
        <f t="shared" si="25"/>
        <v>0</v>
      </c>
      <c r="R258" s="11">
        <f t="shared" si="26"/>
        <v>0</v>
      </c>
      <c r="T258" s="24">
        <v>330233</v>
      </c>
      <c r="W258" s="24">
        <v>5315</v>
      </c>
      <c r="Z258" s="24">
        <v>335548</v>
      </c>
    </row>
    <row r="259" spans="1:26" ht="12">
      <c r="A259" s="46"/>
      <c r="B259" s="12" t="s">
        <v>3</v>
      </c>
      <c r="C259" s="13">
        <v>30580</v>
      </c>
      <c r="D259" s="14">
        <v>44.57531011763334</v>
      </c>
      <c r="E259" s="13">
        <v>2237.79191</v>
      </c>
      <c r="F259" s="14">
        <v>17.50154623098874</v>
      </c>
      <c r="G259" s="13">
        <v>424</v>
      </c>
      <c r="H259" s="14">
        <v>14.242526032919047</v>
      </c>
      <c r="I259" s="13">
        <v>32.1759</v>
      </c>
      <c r="J259" s="14">
        <v>1.1720631754214441</v>
      </c>
      <c r="K259" s="13">
        <v>31004</v>
      </c>
      <c r="L259" s="14">
        <v>43.31377479742945</v>
      </c>
      <c r="M259" s="13">
        <f aca="true" t="shared" si="31" ref="M259:M267">E259+I259</f>
        <v>2269.96781</v>
      </c>
      <c r="N259" s="14">
        <v>14.615262396181732</v>
      </c>
      <c r="Q259" s="11">
        <f t="shared" si="25"/>
        <v>0</v>
      </c>
      <c r="R259" s="11">
        <f t="shared" si="26"/>
        <v>0</v>
      </c>
      <c r="T259" s="24">
        <v>1898244</v>
      </c>
      <c r="W259" s="24">
        <v>29846</v>
      </c>
      <c r="Z259" s="24">
        <v>1928090</v>
      </c>
    </row>
    <row r="260" spans="1:26" ht="12">
      <c r="A260" s="46"/>
      <c r="B260" s="12" t="s">
        <v>4</v>
      </c>
      <c r="C260" s="13">
        <v>12060</v>
      </c>
      <c r="D260" s="14">
        <v>17.579406148419164</v>
      </c>
      <c r="E260" s="13">
        <v>1441.19966</v>
      </c>
      <c r="F260" s="14">
        <v>11.27147808733264</v>
      </c>
      <c r="G260" s="13">
        <v>308</v>
      </c>
      <c r="H260" s="14">
        <v>10.34598589183742</v>
      </c>
      <c r="I260" s="13">
        <v>38.079</v>
      </c>
      <c r="J260" s="14">
        <v>1.3870938701597522</v>
      </c>
      <c r="K260" s="13">
        <v>12368</v>
      </c>
      <c r="L260" s="14">
        <v>17.27856943280246</v>
      </c>
      <c r="M260" s="13">
        <f t="shared" si="31"/>
        <v>1479.27866</v>
      </c>
      <c r="N260" s="14">
        <v>9.524384300838214</v>
      </c>
      <c r="Q260" s="11">
        <f t="shared" si="25"/>
        <v>0</v>
      </c>
      <c r="R260" s="11">
        <f t="shared" si="26"/>
        <v>0</v>
      </c>
      <c r="T260" s="24">
        <v>1404589</v>
      </c>
      <c r="W260" s="24">
        <v>38974</v>
      </c>
      <c r="Z260" s="24">
        <v>1443563</v>
      </c>
    </row>
    <row r="261" spans="1:26" ht="12">
      <c r="A261" s="46"/>
      <c r="B261" s="12" t="s">
        <v>5</v>
      </c>
      <c r="C261" s="13">
        <v>5366</v>
      </c>
      <c r="D261" s="14">
        <v>7.821815372505576</v>
      </c>
      <c r="E261" s="13">
        <v>926.26067</v>
      </c>
      <c r="F261" s="14">
        <v>7.244191859622733</v>
      </c>
      <c r="G261" s="13">
        <v>312</v>
      </c>
      <c r="H261" s="14">
        <v>10.480349344978166</v>
      </c>
      <c r="I261" s="13">
        <v>54.0142</v>
      </c>
      <c r="J261" s="14">
        <v>1.9675612731842456</v>
      </c>
      <c r="K261" s="13">
        <v>5678</v>
      </c>
      <c r="L261" s="14">
        <v>7.932383347303716</v>
      </c>
      <c r="M261" s="13">
        <f t="shared" si="31"/>
        <v>980.27487</v>
      </c>
      <c r="N261" s="14">
        <v>6.311531988391032</v>
      </c>
      <c r="Q261" s="11">
        <f t="shared" si="25"/>
        <v>0</v>
      </c>
      <c r="R261" s="11">
        <f t="shared" si="26"/>
        <v>0</v>
      </c>
      <c r="T261" s="24">
        <v>990499</v>
      </c>
      <c r="W261" s="24">
        <v>51173</v>
      </c>
      <c r="Z261" s="24">
        <v>1041672</v>
      </c>
    </row>
    <row r="262" spans="1:26" ht="12">
      <c r="A262" s="46"/>
      <c r="B262" s="12" t="s">
        <v>6</v>
      </c>
      <c r="C262" s="13">
        <v>4435</v>
      </c>
      <c r="D262" s="14">
        <v>6.464731863038059</v>
      </c>
      <c r="E262" s="13">
        <v>1070.47518</v>
      </c>
      <c r="F262" s="14">
        <v>8.372079087503714</v>
      </c>
      <c r="G262" s="13">
        <v>358</v>
      </c>
      <c r="H262" s="14">
        <v>12.025529056096742</v>
      </c>
      <c r="I262" s="13">
        <v>89.27564</v>
      </c>
      <c r="J262" s="14">
        <v>3.252020615000099</v>
      </c>
      <c r="K262" s="13">
        <v>4793</v>
      </c>
      <c r="L262" s="14">
        <v>6.696004470522492</v>
      </c>
      <c r="M262" s="13">
        <f t="shared" si="31"/>
        <v>1159.75082</v>
      </c>
      <c r="N262" s="14">
        <v>7.467093794817702</v>
      </c>
      <c r="Q262" s="11">
        <f t="shared" si="25"/>
        <v>0</v>
      </c>
      <c r="R262" s="11">
        <f t="shared" si="26"/>
        <v>0</v>
      </c>
      <c r="T262" s="24">
        <v>1144136</v>
      </c>
      <c r="W262" s="24">
        <v>90512</v>
      </c>
      <c r="Z262" s="24">
        <v>1234648</v>
      </c>
    </row>
    <row r="263" spans="1:26" ht="12">
      <c r="A263" s="46"/>
      <c r="B263" s="12" t="s">
        <v>7</v>
      </c>
      <c r="C263" s="13">
        <v>3044</v>
      </c>
      <c r="D263" s="14">
        <v>4.437123740944274</v>
      </c>
      <c r="E263" s="13">
        <v>1160.53828</v>
      </c>
      <c r="F263" s="14">
        <v>9.07645356544888</v>
      </c>
      <c r="G263" s="13">
        <v>444</v>
      </c>
      <c r="H263" s="14">
        <v>14.914343298622775</v>
      </c>
      <c r="I263" s="13">
        <v>173.45663</v>
      </c>
      <c r="J263" s="14">
        <v>6.318459734015288</v>
      </c>
      <c r="K263" s="13">
        <v>3488</v>
      </c>
      <c r="L263" s="14">
        <v>4.872869516624755</v>
      </c>
      <c r="M263" s="13">
        <f t="shared" si="31"/>
        <v>1333.99491</v>
      </c>
      <c r="N263" s="14">
        <v>8.588970098576347</v>
      </c>
      <c r="Q263" s="11">
        <f t="shared" si="25"/>
        <v>0</v>
      </c>
      <c r="R263" s="11">
        <f t="shared" si="26"/>
        <v>0</v>
      </c>
      <c r="T263" s="24">
        <v>1230557</v>
      </c>
      <c r="W263" s="24">
        <v>177223</v>
      </c>
      <c r="Z263" s="24">
        <v>1407780</v>
      </c>
    </row>
    <row r="264" spans="1:26" ht="12">
      <c r="A264" s="46"/>
      <c r="B264" s="12" t="s">
        <v>8</v>
      </c>
      <c r="C264" s="13">
        <v>1821</v>
      </c>
      <c r="D264" s="14">
        <v>2.6544028686792123</v>
      </c>
      <c r="E264" s="13">
        <v>1251.74528</v>
      </c>
      <c r="F264" s="14">
        <v>9.789774370639291</v>
      </c>
      <c r="G264" s="13">
        <v>431</v>
      </c>
      <c r="H264" s="14">
        <v>14.477662075915351</v>
      </c>
      <c r="I264" s="13">
        <v>297.3795</v>
      </c>
      <c r="J264" s="14">
        <v>10.832566022247748</v>
      </c>
      <c r="K264" s="13">
        <v>2252</v>
      </c>
      <c r="L264" s="14">
        <v>3.146130203967589</v>
      </c>
      <c r="M264" s="13">
        <f t="shared" si="31"/>
        <v>1549.12478</v>
      </c>
      <c r="N264" s="14">
        <v>9.974090841458803</v>
      </c>
      <c r="Q264" s="11">
        <f t="shared" si="25"/>
        <v>0</v>
      </c>
      <c r="R264" s="11">
        <f t="shared" si="26"/>
        <v>0</v>
      </c>
      <c r="T264" s="24">
        <v>1325347</v>
      </c>
      <c r="W264" s="24">
        <v>302132</v>
      </c>
      <c r="Z264" s="24">
        <v>1627479</v>
      </c>
    </row>
    <row r="265" spans="1:26" ht="12">
      <c r="A265" s="46"/>
      <c r="B265" s="12" t="s">
        <v>9</v>
      </c>
      <c r="C265" s="13">
        <v>838</v>
      </c>
      <c r="D265" s="14">
        <v>1.2215209247409005</v>
      </c>
      <c r="E265" s="13">
        <v>1173.5612</v>
      </c>
      <c r="F265" s="14">
        <v>9.178304517462763</v>
      </c>
      <c r="G265" s="13">
        <v>219</v>
      </c>
      <c r="H265" s="14">
        <v>7.356399059455828</v>
      </c>
      <c r="I265" s="13">
        <v>303.55042</v>
      </c>
      <c r="J265" s="14">
        <v>11.05735252675801</v>
      </c>
      <c r="K265" s="13">
        <v>1057</v>
      </c>
      <c r="L265" s="14">
        <v>1.4766694607432245</v>
      </c>
      <c r="M265" s="13">
        <f t="shared" si="31"/>
        <v>1477.1116200000001</v>
      </c>
      <c r="N265" s="14">
        <v>9.510431742531662</v>
      </c>
      <c r="Q265" s="11">
        <f t="shared" si="25"/>
        <v>0</v>
      </c>
      <c r="R265" s="11">
        <f t="shared" si="26"/>
        <v>0</v>
      </c>
      <c r="T265" s="24">
        <v>1287096</v>
      </c>
      <c r="W265" s="24">
        <v>327769</v>
      </c>
      <c r="Z265" s="24">
        <v>1614866</v>
      </c>
    </row>
    <row r="266" spans="1:26" ht="12">
      <c r="A266" s="46"/>
      <c r="B266" s="12" t="s">
        <v>10</v>
      </c>
      <c r="C266" s="13">
        <v>581</v>
      </c>
      <c r="D266" s="14">
        <v>0.8469017389910062</v>
      </c>
      <c r="E266" s="13">
        <v>1763.63468</v>
      </c>
      <c r="F266" s="14">
        <v>13.793210060624018</v>
      </c>
      <c r="G266" s="13">
        <v>150</v>
      </c>
      <c r="H266" s="14">
        <v>5.0386294927779645</v>
      </c>
      <c r="I266" s="13">
        <v>451.85797</v>
      </c>
      <c r="J266" s="14">
        <v>16.45971323747549</v>
      </c>
      <c r="K266" s="13">
        <v>731</v>
      </c>
      <c r="L266" s="14">
        <v>1.0212349818385025</v>
      </c>
      <c r="M266" s="13">
        <f t="shared" si="31"/>
        <v>2215.49265</v>
      </c>
      <c r="N266" s="14">
        <v>14.264522287019574</v>
      </c>
      <c r="Q266" s="11">
        <f t="shared" si="25"/>
        <v>0</v>
      </c>
      <c r="R266" s="11">
        <f t="shared" si="26"/>
        <v>0</v>
      </c>
      <c r="T266" s="24">
        <v>1826967</v>
      </c>
      <c r="W266" s="24">
        <v>480670</v>
      </c>
      <c r="Z266" s="24">
        <v>2307637</v>
      </c>
    </row>
    <row r="267" spans="1:26" ht="12">
      <c r="A267" s="46"/>
      <c r="B267" s="12" t="s">
        <v>11</v>
      </c>
      <c r="C267" s="13">
        <v>128</v>
      </c>
      <c r="D267" s="14">
        <v>0.18658076177426644</v>
      </c>
      <c r="E267" s="13">
        <v>856.4678</v>
      </c>
      <c r="F267" s="14">
        <v>6.698348818793084</v>
      </c>
      <c r="G267" s="13">
        <v>47</v>
      </c>
      <c r="H267" s="14">
        <v>1.5787705744037621</v>
      </c>
      <c r="I267" s="13">
        <v>321.86397</v>
      </c>
      <c r="J267" s="14">
        <v>11.724455469216165</v>
      </c>
      <c r="K267" s="13">
        <v>175</v>
      </c>
      <c r="L267" s="14">
        <v>0.2444816987985471</v>
      </c>
      <c r="M267" s="13">
        <f t="shared" si="31"/>
        <v>1178.33177</v>
      </c>
      <c r="N267" s="14">
        <v>7.586727852456754</v>
      </c>
      <c r="Q267" s="11">
        <f t="shared" si="25"/>
        <v>0</v>
      </c>
      <c r="R267" s="11">
        <f t="shared" si="26"/>
        <v>0</v>
      </c>
      <c r="T267" s="24">
        <v>919629</v>
      </c>
      <c r="W267" s="24">
        <v>289475</v>
      </c>
      <c r="Z267" s="24">
        <v>1209103</v>
      </c>
    </row>
    <row r="268" spans="1:26" ht="12">
      <c r="A268" s="46"/>
      <c r="B268" s="15" t="s">
        <v>12</v>
      </c>
      <c r="C268" s="16">
        <v>38</v>
      </c>
      <c r="D268" s="17">
        <v>0.055391163651735346</v>
      </c>
      <c r="E268" s="16">
        <v>535.92046</v>
      </c>
      <c r="F268" s="17">
        <v>4.191380201576809</v>
      </c>
      <c r="G268" s="16">
        <v>29</v>
      </c>
      <c r="H268" s="17">
        <v>0.9741350352704065</v>
      </c>
      <c r="I268" s="16">
        <v>977.48342</v>
      </c>
      <c r="J268" s="17">
        <v>35.60653536239897</v>
      </c>
      <c r="K268" s="16">
        <v>67</v>
      </c>
      <c r="L268" s="17">
        <v>0.09360156468287231</v>
      </c>
      <c r="M268" s="16">
        <f>E268+I268</f>
        <v>1513.40388</v>
      </c>
      <c r="N268" s="17">
        <v>9.744100652070273</v>
      </c>
      <c r="Q268" s="11">
        <f t="shared" si="25"/>
        <v>0</v>
      </c>
      <c r="R268" s="11">
        <f t="shared" si="26"/>
        <v>0</v>
      </c>
      <c r="T268" s="24">
        <v>475887</v>
      </c>
      <c r="W268" s="24">
        <v>987233</v>
      </c>
      <c r="Z268" s="24">
        <v>1463120</v>
      </c>
    </row>
    <row r="269" spans="1:27" ht="12">
      <c r="A269" s="46"/>
      <c r="B269" s="5" t="s">
        <v>13</v>
      </c>
      <c r="C269" s="19">
        <f>SUM(C258:C268)</f>
        <v>68603</v>
      </c>
      <c r="D269" s="18">
        <v>100</v>
      </c>
      <c r="E269" s="19">
        <f>SUM(E258:E268)</f>
        <v>12786.252599999998</v>
      </c>
      <c r="F269" s="18">
        <v>100</v>
      </c>
      <c r="G269" s="19">
        <f>SUM(G258:G268)</f>
        <v>2977</v>
      </c>
      <c r="H269" s="18">
        <v>100</v>
      </c>
      <c r="I269" s="19">
        <f>SUM(I258:I268)</f>
        <v>2745.23598</v>
      </c>
      <c r="J269" s="18">
        <v>100</v>
      </c>
      <c r="K269" s="19">
        <f>SUM(K258:K268)</f>
        <v>71580</v>
      </c>
      <c r="L269" s="18">
        <v>100</v>
      </c>
      <c r="M269" s="19">
        <f>SUM(M258:M268)</f>
        <v>15531.488580000001</v>
      </c>
      <c r="N269" s="18">
        <v>100</v>
      </c>
      <c r="Q269" s="11">
        <f t="shared" si="25"/>
        <v>0</v>
      </c>
      <c r="R269" s="11">
        <f t="shared" si="26"/>
        <v>0</v>
      </c>
      <c r="S269" s="11">
        <f>SUM(C258:C268)-C269</f>
        <v>0</v>
      </c>
      <c r="T269" s="24">
        <v>12833185</v>
      </c>
      <c r="U269" s="24">
        <f>SUM(T258:T268)-T269</f>
        <v>-1</v>
      </c>
      <c r="V269" s="11">
        <f>SUM(G258:G268)-G269</f>
        <v>0</v>
      </c>
      <c r="W269" s="24">
        <v>2780322</v>
      </c>
      <c r="X269" s="24">
        <f>SUM(W258:W268)-W269</f>
        <v>0</v>
      </c>
      <c r="Y269" s="11">
        <f>SUM(K258:K268)-K269</f>
        <v>0</v>
      </c>
      <c r="Z269" s="24">
        <v>15613506</v>
      </c>
      <c r="AA269" s="24">
        <f>SUM(Z258:Z268)-Z269</f>
        <v>0</v>
      </c>
    </row>
    <row r="270" spans="1:26" ht="12" customHeight="1">
      <c r="A270" s="46" t="s">
        <v>72</v>
      </c>
      <c r="B270" s="8" t="s">
        <v>51</v>
      </c>
      <c r="C270" s="9">
        <v>17235</v>
      </c>
      <c r="D270" s="10">
        <v>18.608492857836946</v>
      </c>
      <c r="E270" s="9">
        <v>672.8927</v>
      </c>
      <c r="F270" s="10">
        <v>3.875074342457882</v>
      </c>
      <c r="G270" s="9">
        <v>323</v>
      </c>
      <c r="H270" s="10">
        <v>8.052854649713288</v>
      </c>
      <c r="I270" s="9">
        <v>8.64811</v>
      </c>
      <c r="J270" s="10">
        <v>0.1923220195376983</v>
      </c>
      <c r="K270" s="9">
        <v>17558</v>
      </c>
      <c r="L270" s="10">
        <v>18.170340473972885</v>
      </c>
      <c r="M270" s="9">
        <f>E270+I270</f>
        <v>681.54081</v>
      </c>
      <c r="N270" s="10">
        <v>3.117564489278289</v>
      </c>
      <c r="Q270" s="11">
        <f t="shared" si="25"/>
        <v>0</v>
      </c>
      <c r="R270" s="11">
        <f t="shared" si="26"/>
        <v>0</v>
      </c>
      <c r="T270" s="24">
        <v>575455</v>
      </c>
      <c r="W270" s="24">
        <v>7630</v>
      </c>
      <c r="Z270" s="24">
        <v>583085</v>
      </c>
    </row>
    <row r="271" spans="1:26" ht="12">
      <c r="A271" s="46"/>
      <c r="B271" s="12" t="s">
        <v>3</v>
      </c>
      <c r="C271" s="13">
        <v>40727</v>
      </c>
      <c r="D271" s="14">
        <v>43.97261900905862</v>
      </c>
      <c r="E271" s="13">
        <v>2967.14979</v>
      </c>
      <c r="F271" s="14">
        <v>17.087309791677477</v>
      </c>
      <c r="G271" s="13">
        <v>468</v>
      </c>
      <c r="H271" s="14">
        <v>11.667913238593867</v>
      </c>
      <c r="I271" s="13">
        <v>35.62869</v>
      </c>
      <c r="J271" s="14">
        <v>0.7923328466315295</v>
      </c>
      <c r="K271" s="13">
        <v>41195</v>
      </c>
      <c r="L271" s="14">
        <v>42.63168788161027</v>
      </c>
      <c r="M271" s="13">
        <f aca="true" t="shared" si="32" ref="M271:M279">E271+I271</f>
        <v>3002.77848</v>
      </c>
      <c r="N271" s="14">
        <v>13.735575949468142</v>
      </c>
      <c r="Q271" s="11">
        <f t="shared" si="25"/>
        <v>0</v>
      </c>
      <c r="R271" s="11">
        <f t="shared" si="26"/>
        <v>0</v>
      </c>
      <c r="T271" s="24">
        <v>2543823</v>
      </c>
      <c r="W271" s="24">
        <v>34201</v>
      </c>
      <c r="Z271" s="24">
        <v>2578025</v>
      </c>
    </row>
    <row r="272" spans="1:26" ht="12">
      <c r="A272" s="46"/>
      <c r="B272" s="12" t="s">
        <v>4</v>
      </c>
      <c r="C272" s="13">
        <v>13829</v>
      </c>
      <c r="D272" s="14">
        <v>14.93106166121422</v>
      </c>
      <c r="E272" s="13">
        <v>1649.21678</v>
      </c>
      <c r="F272" s="14">
        <v>9.497558272409563</v>
      </c>
      <c r="G272" s="13">
        <v>397</v>
      </c>
      <c r="H272" s="14">
        <v>9.897781101969583</v>
      </c>
      <c r="I272" s="13">
        <v>49.24613</v>
      </c>
      <c r="J272" s="14">
        <v>1.0951659005280958</v>
      </c>
      <c r="K272" s="13">
        <v>14226</v>
      </c>
      <c r="L272" s="14">
        <v>14.722135982614095</v>
      </c>
      <c r="M272" s="13">
        <f t="shared" si="32"/>
        <v>1698.46291</v>
      </c>
      <c r="N272" s="14">
        <v>7.7692598548460605</v>
      </c>
      <c r="Q272" s="11">
        <f t="shared" si="25"/>
        <v>0</v>
      </c>
      <c r="R272" s="11">
        <f t="shared" si="26"/>
        <v>0</v>
      </c>
      <c r="T272" s="24">
        <v>1698598</v>
      </c>
      <c r="W272" s="24">
        <v>47804</v>
      </c>
      <c r="Z272" s="24">
        <v>1746402</v>
      </c>
    </row>
    <row r="273" spans="1:26" ht="12">
      <c r="A273" s="46"/>
      <c r="B273" s="12" t="s">
        <v>5</v>
      </c>
      <c r="C273" s="13">
        <v>6067</v>
      </c>
      <c r="D273" s="14">
        <v>6.550491799738714</v>
      </c>
      <c r="E273" s="13">
        <v>1046.25066</v>
      </c>
      <c r="F273" s="14">
        <v>6.02517918287065</v>
      </c>
      <c r="G273" s="13">
        <v>376</v>
      </c>
      <c r="H273" s="14">
        <v>9.3742208925455</v>
      </c>
      <c r="I273" s="13">
        <v>65.61729</v>
      </c>
      <c r="J273" s="14">
        <v>1.459237883120221</v>
      </c>
      <c r="K273" s="13">
        <v>6443</v>
      </c>
      <c r="L273" s="14">
        <v>6.667701541964194</v>
      </c>
      <c r="M273" s="13">
        <f t="shared" si="32"/>
        <v>1111.8679499999998</v>
      </c>
      <c r="N273" s="14">
        <v>5.086005103181786</v>
      </c>
      <c r="Q273" s="11">
        <f t="shared" si="25"/>
        <v>0</v>
      </c>
      <c r="R273" s="11">
        <f t="shared" si="26"/>
        <v>0</v>
      </c>
      <c r="T273" s="24">
        <v>1145019</v>
      </c>
      <c r="W273" s="24">
        <v>67136</v>
      </c>
      <c r="Z273" s="24">
        <v>1212156</v>
      </c>
    </row>
    <row r="274" spans="1:26" ht="12">
      <c r="A274" s="46"/>
      <c r="B274" s="12" t="s">
        <v>6</v>
      </c>
      <c r="C274" s="13">
        <v>5220</v>
      </c>
      <c r="D274" s="14">
        <v>5.635992614906229</v>
      </c>
      <c r="E274" s="13">
        <v>1268.11465</v>
      </c>
      <c r="F274" s="14">
        <v>7.302856077217003</v>
      </c>
      <c r="G274" s="13">
        <v>497</v>
      </c>
      <c r="H274" s="14">
        <v>12.390924956369982</v>
      </c>
      <c r="I274" s="13">
        <v>123.76637</v>
      </c>
      <c r="J274" s="14">
        <v>2.752393092739338</v>
      </c>
      <c r="K274" s="13">
        <v>5717</v>
      </c>
      <c r="L274" s="14">
        <v>5.916382075959847</v>
      </c>
      <c r="M274" s="13">
        <f t="shared" si="32"/>
        <v>1391.88102</v>
      </c>
      <c r="N274" s="14">
        <v>6.366865751226906</v>
      </c>
      <c r="Q274" s="11">
        <f aca="true" t="shared" si="33" ref="Q274:Q293">C274+G274-K274</f>
        <v>0</v>
      </c>
      <c r="R274" s="11">
        <f aca="true" t="shared" si="34" ref="R274:R293">E274+I274-M274</f>
        <v>0</v>
      </c>
      <c r="T274" s="24">
        <v>1349863</v>
      </c>
      <c r="W274" s="24">
        <v>126443</v>
      </c>
      <c r="Z274" s="24">
        <v>1476306</v>
      </c>
    </row>
    <row r="275" spans="1:26" ht="12">
      <c r="A275" s="46"/>
      <c r="B275" s="12" t="s">
        <v>7</v>
      </c>
      <c r="C275" s="13">
        <v>4171</v>
      </c>
      <c r="D275" s="14">
        <v>4.503395631565877</v>
      </c>
      <c r="E275" s="13">
        <v>1591.95911</v>
      </c>
      <c r="F275" s="14">
        <v>9.16782111234538</v>
      </c>
      <c r="G275" s="13">
        <v>656</v>
      </c>
      <c r="H275" s="14">
        <v>16.355023684866616</v>
      </c>
      <c r="I275" s="13">
        <v>253.41614</v>
      </c>
      <c r="J275" s="14">
        <v>5.635624873902863</v>
      </c>
      <c r="K275" s="13">
        <v>4827</v>
      </c>
      <c r="L275" s="14">
        <v>4.9953430611611305</v>
      </c>
      <c r="M275" s="13">
        <f t="shared" si="32"/>
        <v>1845.37525</v>
      </c>
      <c r="N275" s="14">
        <v>8.441279325288011</v>
      </c>
      <c r="Q275" s="11">
        <f t="shared" si="33"/>
        <v>0</v>
      </c>
      <c r="R275" s="11">
        <f t="shared" si="34"/>
        <v>0</v>
      </c>
      <c r="T275" s="24">
        <v>1688779</v>
      </c>
      <c r="W275" s="24">
        <v>252422</v>
      </c>
      <c r="Z275" s="24">
        <v>1941201</v>
      </c>
    </row>
    <row r="276" spans="1:26" ht="12">
      <c r="A276" s="46"/>
      <c r="B276" s="12" t="s">
        <v>8</v>
      </c>
      <c r="C276" s="13">
        <v>2953</v>
      </c>
      <c r="D276" s="14">
        <v>3.1883306880877575</v>
      </c>
      <c r="E276" s="13">
        <v>2048.28793</v>
      </c>
      <c r="F276" s="14">
        <v>11.795740990367657</v>
      </c>
      <c r="G276" s="13">
        <v>638</v>
      </c>
      <c r="H276" s="14">
        <v>15.906257791074545</v>
      </c>
      <c r="I276" s="13">
        <v>448.80137</v>
      </c>
      <c r="J276" s="14">
        <v>9.98072247574161</v>
      </c>
      <c r="K276" s="13">
        <v>3591</v>
      </c>
      <c r="L276" s="14">
        <v>3.716237193418193</v>
      </c>
      <c r="M276" s="13">
        <f t="shared" si="32"/>
        <v>2497.0893</v>
      </c>
      <c r="N276" s="14">
        <v>11.42240760056141</v>
      </c>
      <c r="Q276" s="11">
        <f t="shared" si="33"/>
        <v>0</v>
      </c>
      <c r="R276" s="11">
        <f t="shared" si="34"/>
        <v>0</v>
      </c>
      <c r="T276" s="24">
        <v>2181289</v>
      </c>
      <c r="W276" s="24">
        <v>468732</v>
      </c>
      <c r="Z276" s="24">
        <v>2650020</v>
      </c>
    </row>
    <row r="277" spans="1:26" ht="12">
      <c r="A277" s="46"/>
      <c r="B277" s="12" t="s">
        <v>9</v>
      </c>
      <c r="C277" s="13">
        <v>1390</v>
      </c>
      <c r="D277" s="14">
        <v>1.5007719798313521</v>
      </c>
      <c r="E277" s="13">
        <v>1932.36466</v>
      </c>
      <c r="F277" s="14">
        <v>11.12815864139758</v>
      </c>
      <c r="G277" s="13">
        <v>371</v>
      </c>
      <c r="H277" s="14">
        <v>9.24956369982548</v>
      </c>
      <c r="I277" s="13">
        <v>530.78709</v>
      </c>
      <c r="J277" s="14">
        <v>11.803971630025291</v>
      </c>
      <c r="K277" s="13">
        <v>1761</v>
      </c>
      <c r="L277" s="14">
        <v>1.8224153989444272</v>
      </c>
      <c r="M277" s="13">
        <f t="shared" si="32"/>
        <v>2463.15175</v>
      </c>
      <c r="N277" s="14">
        <v>11.2671674459284</v>
      </c>
      <c r="Q277" s="11">
        <f t="shared" si="33"/>
        <v>0</v>
      </c>
      <c r="R277" s="11">
        <f t="shared" si="34"/>
        <v>0</v>
      </c>
      <c r="T277" s="24">
        <v>2046856</v>
      </c>
      <c r="W277" s="24">
        <v>529406</v>
      </c>
      <c r="Z277" s="24">
        <v>2576262</v>
      </c>
    </row>
    <row r="278" spans="1:26" ht="12">
      <c r="A278" s="46"/>
      <c r="B278" s="12" t="s">
        <v>10</v>
      </c>
      <c r="C278" s="13">
        <v>839</v>
      </c>
      <c r="D278" s="14">
        <v>0.9058616482579168</v>
      </c>
      <c r="E278" s="13">
        <v>2544.34889</v>
      </c>
      <c r="F278" s="14">
        <v>14.652471488991027</v>
      </c>
      <c r="G278" s="13">
        <v>180</v>
      </c>
      <c r="H278" s="14">
        <v>4.487658937920718</v>
      </c>
      <c r="I278" s="13">
        <v>533.86026</v>
      </c>
      <c r="J278" s="14">
        <v>11.872314685419207</v>
      </c>
      <c r="K278" s="13">
        <v>1019</v>
      </c>
      <c r="L278" s="14">
        <v>1.0545379281796543</v>
      </c>
      <c r="M278" s="13">
        <f t="shared" si="32"/>
        <v>3078.20915</v>
      </c>
      <c r="N278" s="14">
        <v>14.080617617911253</v>
      </c>
      <c r="Q278" s="11">
        <f t="shared" si="33"/>
        <v>0</v>
      </c>
      <c r="R278" s="11">
        <f t="shared" si="34"/>
        <v>0</v>
      </c>
      <c r="T278" s="24">
        <v>2560133</v>
      </c>
      <c r="W278" s="24">
        <v>605304</v>
      </c>
      <c r="Z278" s="24">
        <v>3165436</v>
      </c>
    </row>
    <row r="279" spans="1:26" ht="12">
      <c r="A279" s="46"/>
      <c r="B279" s="12" t="s">
        <v>11</v>
      </c>
      <c r="C279" s="13">
        <v>145</v>
      </c>
      <c r="D279" s="14">
        <v>0.1565553504140619</v>
      </c>
      <c r="E279" s="13">
        <v>958.25759</v>
      </c>
      <c r="F279" s="14">
        <v>5.518442094073134</v>
      </c>
      <c r="G279" s="13">
        <v>64</v>
      </c>
      <c r="H279" s="14">
        <v>1.5956120668162552</v>
      </c>
      <c r="I279" s="13">
        <v>430.47874</v>
      </c>
      <c r="J279" s="14">
        <v>9.573252496192087</v>
      </c>
      <c r="K279" s="13">
        <v>209</v>
      </c>
      <c r="L279" s="14">
        <v>0.21628893718306944</v>
      </c>
      <c r="M279" s="13">
        <f t="shared" si="32"/>
        <v>1388.7363300000002</v>
      </c>
      <c r="N279" s="14">
        <v>6.352481031001878</v>
      </c>
      <c r="Q279" s="11">
        <f t="shared" si="33"/>
        <v>0</v>
      </c>
      <c r="R279" s="11">
        <f t="shared" si="34"/>
        <v>0</v>
      </c>
      <c r="T279" s="24">
        <v>969406</v>
      </c>
      <c r="W279" s="24">
        <v>388789</v>
      </c>
      <c r="Z279" s="24">
        <v>1358195</v>
      </c>
    </row>
    <row r="280" spans="1:26" ht="12">
      <c r="A280" s="46"/>
      <c r="B280" s="15" t="s">
        <v>12</v>
      </c>
      <c r="C280" s="16">
        <v>43</v>
      </c>
      <c r="D280" s="17">
        <v>0.04642675908830801</v>
      </c>
      <c r="E280" s="16">
        <v>685.797</v>
      </c>
      <c r="F280" s="17">
        <v>3.949388006192649</v>
      </c>
      <c r="G280" s="16">
        <v>41</v>
      </c>
      <c r="H280" s="17">
        <v>1.0221889803041635</v>
      </c>
      <c r="I280" s="16">
        <v>2016.432</v>
      </c>
      <c r="J280" s="17">
        <v>44.84266209616206</v>
      </c>
      <c r="K280" s="16">
        <v>84</v>
      </c>
      <c r="L280" s="17">
        <v>0.08692952499223844</v>
      </c>
      <c r="M280" s="16">
        <f>E280+I280</f>
        <v>2702.2290000000003</v>
      </c>
      <c r="N280" s="17">
        <v>12.360775831307858</v>
      </c>
      <c r="Q280" s="11">
        <f t="shared" si="33"/>
        <v>0</v>
      </c>
      <c r="R280" s="11">
        <f t="shared" si="34"/>
        <v>0</v>
      </c>
      <c r="T280" s="24">
        <v>680889</v>
      </c>
      <c r="W280" s="24">
        <v>1957434</v>
      </c>
      <c r="Z280" s="24">
        <v>2638323</v>
      </c>
    </row>
    <row r="281" spans="1:27" ht="12">
      <c r="A281" s="46"/>
      <c r="B281" s="5" t="s">
        <v>13</v>
      </c>
      <c r="C281" s="19">
        <f>SUM(C270:C280)</f>
        <v>92619</v>
      </c>
      <c r="D281" s="18">
        <v>100</v>
      </c>
      <c r="E281" s="19">
        <f>SUM(E270:E280)</f>
        <v>17364.63976</v>
      </c>
      <c r="F281" s="18">
        <v>100</v>
      </c>
      <c r="G281" s="19">
        <f>SUM(G270:G280)</f>
        <v>4011</v>
      </c>
      <c r="H281" s="18">
        <v>100</v>
      </c>
      <c r="I281" s="19">
        <f>SUM(I270:I280)</f>
        <v>4496.68219</v>
      </c>
      <c r="J281" s="18">
        <v>100</v>
      </c>
      <c r="K281" s="19">
        <f>SUM(K270:K280)</f>
        <v>96630</v>
      </c>
      <c r="L281" s="18">
        <v>100</v>
      </c>
      <c r="M281" s="19">
        <f>SUM(M270:M280)</f>
        <v>21861.321949999998</v>
      </c>
      <c r="N281" s="18">
        <v>100</v>
      </c>
      <c r="Q281" s="11">
        <f t="shared" si="33"/>
        <v>0</v>
      </c>
      <c r="R281" s="11">
        <f t="shared" si="34"/>
        <v>0</v>
      </c>
      <c r="S281" s="11">
        <f>SUM(C270:C280)-C281</f>
        <v>0</v>
      </c>
      <c r="T281" s="24">
        <v>17440110</v>
      </c>
      <c r="U281" s="24">
        <f>SUM(T270:T280)-T281</f>
        <v>0</v>
      </c>
      <c r="V281" s="11">
        <f>SUM(G270:G280)-G281</f>
        <v>0</v>
      </c>
      <c r="W281" s="24">
        <v>4485301</v>
      </c>
      <c r="X281" s="24">
        <f>SUM(W270:W280)-W281</f>
        <v>0</v>
      </c>
      <c r="Y281" s="11">
        <f>SUM(K270:K280)-K281</f>
        <v>0</v>
      </c>
      <c r="Z281" s="24">
        <v>21925411</v>
      </c>
      <c r="AA281" s="24">
        <f>SUM(Z270:Z280)-Z281</f>
        <v>0</v>
      </c>
    </row>
    <row r="282" spans="1:26" ht="12" customHeight="1">
      <c r="A282" s="46" t="s">
        <v>45</v>
      </c>
      <c r="B282" s="8" t="s">
        <v>47</v>
      </c>
      <c r="C282" s="9">
        <f>C6+C18+C30+C42+C54+C66+C78+C90+C102+C114+C126+C138+C150+C162+C174+C186+C198+C210+C222+C234+C246+C258+C270</f>
        <v>150010</v>
      </c>
      <c r="D282" s="10">
        <v>13</v>
      </c>
      <c r="E282" s="9">
        <f>E6+E18+E30+E42+E54+E66+E78+E90+E102+E114+E126+E138+E150+E162+E174+E186+E198+E210+E222+E234+E246+E258+E270</f>
        <v>5498.048989999999</v>
      </c>
      <c r="F282" s="10">
        <v>3</v>
      </c>
      <c r="G282" s="9">
        <f aca="true" t="shared" si="35" ref="G282:G292">G6+G18+G30+G42+G54+G66+G78+G90+G102+G114+G126+G138+G150+G162+G174+G186+G198+G210+G222+G234+G246+G258+G270</f>
        <v>6378</v>
      </c>
      <c r="H282" s="10">
        <v>7</v>
      </c>
      <c r="I282" s="9">
        <f aca="true" t="shared" si="36" ref="I282:I292">I6+I18+I30+I42+I54+I66+I78+I90+I102+I114+I126+I138+I150+I162+I174+I186+I198+I210+I222+I234+I246+I258+I270</f>
        <v>176.54282</v>
      </c>
      <c r="J282" s="10">
        <v>0</v>
      </c>
      <c r="K282" s="9">
        <f aca="true" t="shared" si="37" ref="K282:K292">K6+K18+K30+K42+K54+K66+K78+K90+K102+K114+K126+K138+K150+K162+K174+K186+K198+K210+K222+K234+K246+K258+K270</f>
        <v>156388</v>
      </c>
      <c r="L282" s="10">
        <v>13</v>
      </c>
      <c r="M282" s="9">
        <f aca="true" t="shared" si="38" ref="M282:M292">M6+M18+M30+M42+M54+M66+M78+M90+M102+M114+M126+M138+M150+M162+M174+M186+M198+M210+M222+M234+M246+M258+M270</f>
        <v>5674.59181</v>
      </c>
      <c r="N282" s="10">
        <v>2</v>
      </c>
      <c r="Q282" s="11">
        <f t="shared" si="33"/>
        <v>0</v>
      </c>
      <c r="R282" s="11">
        <f t="shared" si="34"/>
        <v>0</v>
      </c>
      <c r="T282" s="24">
        <v>5113376</v>
      </c>
      <c r="W282" s="24">
        <v>170438</v>
      </c>
      <c r="Z282" s="24">
        <v>5283814</v>
      </c>
    </row>
    <row r="283" spans="1:26" ht="12">
      <c r="A283" s="46"/>
      <c r="B283" s="12" t="s">
        <v>3</v>
      </c>
      <c r="C283" s="13">
        <f>C7+C19+C31+C43+C55+C67+C79+C91+C103+C115+C127+C139+C151+C163+C175+C187+C199+C211+C223+C235+C247+C259+C271</f>
        <v>428254</v>
      </c>
      <c r="D283" s="14">
        <v>37</v>
      </c>
      <c r="E283" s="13">
        <f>E7+E19+E31+E43+E55+E67+E79+E91+E103+E115+E127+E139+E151+E163+E175+E187+E199+E211+E223+E235+E247+E259+E271</f>
        <v>31561.839699999997</v>
      </c>
      <c r="F283" s="14">
        <v>15</v>
      </c>
      <c r="G283" s="13">
        <f t="shared" si="35"/>
        <v>12545</v>
      </c>
      <c r="H283" s="14">
        <v>15</v>
      </c>
      <c r="I283" s="13">
        <f t="shared" si="36"/>
        <v>956.16558</v>
      </c>
      <c r="J283" s="14">
        <v>1</v>
      </c>
      <c r="K283" s="13">
        <f t="shared" si="37"/>
        <v>440799</v>
      </c>
      <c r="L283" s="14">
        <v>35</v>
      </c>
      <c r="M283" s="13">
        <f t="shared" si="38"/>
        <v>32518.005280000005</v>
      </c>
      <c r="N283" s="14">
        <v>11</v>
      </c>
      <c r="Q283" s="11">
        <f t="shared" si="33"/>
        <v>0</v>
      </c>
      <c r="R283" s="11">
        <f t="shared" si="34"/>
        <v>0</v>
      </c>
      <c r="T283" s="24">
        <v>28303856</v>
      </c>
      <c r="W283" s="24">
        <v>918801</v>
      </c>
      <c r="Z283" s="24">
        <v>29222657</v>
      </c>
    </row>
    <row r="284" spans="1:26" ht="12">
      <c r="A284" s="46"/>
      <c r="B284" s="12" t="s">
        <v>4</v>
      </c>
      <c r="C284" s="13">
        <f aca="true" t="shared" si="39" ref="C284:E292">C8+C20+C32+C44+C56+C68+C80+C92+C104+C116+C128+C140+C152+C164+C176+C188+C200+C212+C224+C236+C248+C260+C272</f>
        <v>242875</v>
      </c>
      <c r="D284" s="14">
        <v>21</v>
      </c>
      <c r="E284" s="13">
        <f t="shared" si="39"/>
        <v>29184.477349999994</v>
      </c>
      <c r="F284" s="14">
        <v>14</v>
      </c>
      <c r="G284" s="13">
        <f t="shared" si="35"/>
        <v>11297</v>
      </c>
      <c r="H284" s="14">
        <v>13</v>
      </c>
      <c r="I284" s="13">
        <f t="shared" si="36"/>
        <v>1400.3525600000003</v>
      </c>
      <c r="J284" s="14">
        <v>2</v>
      </c>
      <c r="K284" s="13">
        <f t="shared" si="37"/>
        <v>254172</v>
      </c>
      <c r="L284" s="14">
        <v>21</v>
      </c>
      <c r="M284" s="13">
        <f t="shared" si="38"/>
        <v>30584.82991</v>
      </c>
      <c r="N284" s="14">
        <v>11</v>
      </c>
      <c r="Q284" s="11">
        <f t="shared" si="33"/>
        <v>0</v>
      </c>
      <c r="R284" s="11">
        <f t="shared" si="34"/>
        <v>0</v>
      </c>
      <c r="T284" s="24">
        <v>27899870</v>
      </c>
      <c r="W284" s="24">
        <v>1355038</v>
      </c>
      <c r="Z284" s="24">
        <v>29254908</v>
      </c>
    </row>
    <row r="285" spans="1:26" ht="12">
      <c r="A285" s="46"/>
      <c r="B285" s="12" t="s">
        <v>5</v>
      </c>
      <c r="C285" s="13">
        <f t="shared" si="39"/>
        <v>117807</v>
      </c>
      <c r="D285" s="14">
        <v>10</v>
      </c>
      <c r="E285" s="13">
        <f t="shared" si="39"/>
        <v>20338.953650000003</v>
      </c>
      <c r="F285" s="14">
        <v>10</v>
      </c>
      <c r="G285" s="13">
        <f t="shared" si="35"/>
        <v>9155</v>
      </c>
      <c r="H285" s="14">
        <v>11</v>
      </c>
      <c r="I285" s="13">
        <f t="shared" si="36"/>
        <v>1587.8851</v>
      </c>
      <c r="J285" s="14">
        <v>2</v>
      </c>
      <c r="K285" s="13">
        <f t="shared" si="37"/>
        <v>126962</v>
      </c>
      <c r="L285" s="14">
        <v>10</v>
      </c>
      <c r="M285" s="13">
        <f t="shared" si="38"/>
        <v>21926.83875</v>
      </c>
      <c r="N285" s="14">
        <v>8</v>
      </c>
      <c r="Q285" s="11">
        <f t="shared" si="33"/>
        <v>0</v>
      </c>
      <c r="R285" s="11">
        <f t="shared" si="34"/>
        <v>0</v>
      </c>
      <c r="T285" s="24">
        <v>20608156</v>
      </c>
      <c r="W285" s="24">
        <v>1557496</v>
      </c>
      <c r="Z285" s="24">
        <v>22165652</v>
      </c>
    </row>
    <row r="286" spans="1:26" ht="12">
      <c r="A286" s="46"/>
      <c r="B286" s="12" t="s">
        <v>6</v>
      </c>
      <c r="C286" s="13">
        <f t="shared" si="39"/>
        <v>99608</v>
      </c>
      <c r="D286" s="14">
        <v>9</v>
      </c>
      <c r="E286" s="13">
        <f t="shared" si="39"/>
        <v>24065.19658</v>
      </c>
      <c r="F286" s="14">
        <v>12</v>
      </c>
      <c r="G286" s="13">
        <f t="shared" si="35"/>
        <v>11233</v>
      </c>
      <c r="H286" s="14">
        <v>13</v>
      </c>
      <c r="I286" s="13">
        <f t="shared" si="36"/>
        <v>2762.3044199999995</v>
      </c>
      <c r="J286" s="14">
        <v>4</v>
      </c>
      <c r="K286" s="13">
        <f t="shared" si="37"/>
        <v>110841</v>
      </c>
      <c r="L286" s="14">
        <v>9</v>
      </c>
      <c r="M286" s="13">
        <f t="shared" si="38"/>
        <v>26827.501000000004</v>
      </c>
      <c r="N286" s="14">
        <v>9</v>
      </c>
      <c r="Q286" s="11">
        <f t="shared" si="33"/>
        <v>0</v>
      </c>
      <c r="R286" s="11">
        <f t="shared" si="34"/>
        <v>0</v>
      </c>
      <c r="T286" s="24">
        <v>24934930</v>
      </c>
      <c r="W286" s="24">
        <v>2714395</v>
      </c>
      <c r="Z286" s="24">
        <v>27649325</v>
      </c>
    </row>
    <row r="287" spans="1:26" ht="12">
      <c r="A287" s="46"/>
      <c r="B287" s="12" t="s">
        <v>7</v>
      </c>
      <c r="C287" s="13">
        <f t="shared" si="39"/>
        <v>63442</v>
      </c>
      <c r="D287" s="14">
        <v>6</v>
      </c>
      <c r="E287" s="13">
        <f t="shared" si="39"/>
        <v>23890.66533</v>
      </c>
      <c r="F287" s="14">
        <v>12</v>
      </c>
      <c r="G287" s="13">
        <f t="shared" si="35"/>
        <v>12261</v>
      </c>
      <c r="H287" s="14">
        <v>15</v>
      </c>
      <c r="I287" s="13">
        <f t="shared" si="36"/>
        <v>4723.17149</v>
      </c>
      <c r="J287" s="14">
        <v>6</v>
      </c>
      <c r="K287" s="13">
        <f t="shared" si="37"/>
        <v>75703</v>
      </c>
      <c r="L287" s="14">
        <v>6</v>
      </c>
      <c r="M287" s="13">
        <f t="shared" si="38"/>
        <v>28613.836820000004</v>
      </c>
      <c r="N287" s="14">
        <v>10</v>
      </c>
      <c r="Q287" s="11">
        <f t="shared" si="33"/>
        <v>0</v>
      </c>
      <c r="R287" s="11">
        <f t="shared" si="34"/>
        <v>0</v>
      </c>
      <c r="T287" s="24">
        <v>25211214</v>
      </c>
      <c r="W287" s="24">
        <v>4692710</v>
      </c>
      <c r="Z287" s="24">
        <v>29903925</v>
      </c>
    </row>
    <row r="288" spans="1:26" ht="12">
      <c r="A288" s="46"/>
      <c r="B288" s="12" t="s">
        <v>8</v>
      </c>
      <c r="C288" s="13">
        <f t="shared" si="39"/>
        <v>30821</v>
      </c>
      <c r="D288" s="14">
        <v>3</v>
      </c>
      <c r="E288" s="13">
        <f t="shared" si="39"/>
        <v>20922.12165</v>
      </c>
      <c r="F288" s="14">
        <v>10</v>
      </c>
      <c r="G288" s="13">
        <f t="shared" si="35"/>
        <v>10355</v>
      </c>
      <c r="H288" s="14">
        <v>12</v>
      </c>
      <c r="I288" s="13">
        <f t="shared" si="36"/>
        <v>7236.348400000002</v>
      </c>
      <c r="J288" s="14">
        <v>9</v>
      </c>
      <c r="K288" s="13">
        <f t="shared" si="37"/>
        <v>41176</v>
      </c>
      <c r="L288" s="14">
        <v>3</v>
      </c>
      <c r="M288" s="13">
        <f t="shared" si="38"/>
        <v>28158.470049999996</v>
      </c>
      <c r="N288" s="14">
        <v>10</v>
      </c>
      <c r="Q288" s="11">
        <f t="shared" si="33"/>
        <v>0</v>
      </c>
      <c r="R288" s="11">
        <f t="shared" si="34"/>
        <v>0</v>
      </c>
      <c r="T288" s="24">
        <v>22155439</v>
      </c>
      <c r="W288" s="24">
        <v>7447982</v>
      </c>
      <c r="Z288" s="24">
        <v>29603421</v>
      </c>
    </row>
    <row r="289" spans="1:26" ht="12">
      <c r="A289" s="46"/>
      <c r="B289" s="12" t="s">
        <v>9</v>
      </c>
      <c r="C289" s="13">
        <f t="shared" si="39"/>
        <v>11671</v>
      </c>
      <c r="D289" s="14">
        <v>1</v>
      </c>
      <c r="E289" s="13">
        <f t="shared" si="39"/>
        <v>16118.47372</v>
      </c>
      <c r="F289" s="14">
        <v>8</v>
      </c>
      <c r="G289" s="13">
        <f t="shared" si="35"/>
        <v>5689</v>
      </c>
      <c r="H289" s="14">
        <v>7</v>
      </c>
      <c r="I289" s="13">
        <f t="shared" si="36"/>
        <v>7924.992770000001</v>
      </c>
      <c r="J289" s="14">
        <v>10</v>
      </c>
      <c r="K289" s="13">
        <f t="shared" si="37"/>
        <v>17360</v>
      </c>
      <c r="L289" s="14">
        <v>1</v>
      </c>
      <c r="M289" s="13">
        <f t="shared" si="38"/>
        <v>24043.46649</v>
      </c>
      <c r="N289" s="14">
        <v>8</v>
      </c>
      <c r="Q289" s="11">
        <f t="shared" si="33"/>
        <v>0</v>
      </c>
      <c r="R289" s="11">
        <f t="shared" si="34"/>
        <v>0</v>
      </c>
      <c r="T289" s="24">
        <v>17433825</v>
      </c>
      <c r="W289" s="24">
        <v>8228614</v>
      </c>
      <c r="Z289" s="24">
        <v>25662440</v>
      </c>
    </row>
    <row r="290" spans="1:26" ht="12">
      <c r="A290" s="46"/>
      <c r="B290" s="12" t="s">
        <v>10</v>
      </c>
      <c r="C290" s="13">
        <f t="shared" si="39"/>
        <v>6933</v>
      </c>
      <c r="D290" s="14">
        <v>1</v>
      </c>
      <c r="E290" s="13">
        <f t="shared" si="39"/>
        <v>20974.88192</v>
      </c>
      <c r="F290" s="14">
        <v>10</v>
      </c>
      <c r="G290" s="13">
        <f t="shared" si="35"/>
        <v>3318</v>
      </c>
      <c r="H290" s="14">
        <v>4</v>
      </c>
      <c r="I290" s="13">
        <f t="shared" si="36"/>
        <v>10165.876849999999</v>
      </c>
      <c r="J290" s="14">
        <v>13</v>
      </c>
      <c r="K290" s="13">
        <f t="shared" si="37"/>
        <v>10251</v>
      </c>
      <c r="L290" s="14">
        <v>1</v>
      </c>
      <c r="M290" s="13">
        <f t="shared" si="38"/>
        <v>31140.75877</v>
      </c>
      <c r="N290" s="14">
        <v>11</v>
      </c>
      <c r="Q290" s="11">
        <f t="shared" si="33"/>
        <v>0</v>
      </c>
      <c r="R290" s="11">
        <f t="shared" si="34"/>
        <v>0</v>
      </c>
      <c r="T290" s="24">
        <v>21487453</v>
      </c>
      <c r="W290" s="24">
        <v>10936658</v>
      </c>
      <c r="Z290" s="24">
        <v>32424111</v>
      </c>
    </row>
    <row r="291" spans="1:26" ht="12">
      <c r="A291" s="46"/>
      <c r="B291" s="12" t="s">
        <v>11</v>
      </c>
      <c r="C291" s="13">
        <f t="shared" si="39"/>
        <v>1499</v>
      </c>
      <c r="D291" s="14">
        <v>0</v>
      </c>
      <c r="E291" s="13">
        <f t="shared" si="39"/>
        <v>9981.45748</v>
      </c>
      <c r="F291" s="14">
        <v>5</v>
      </c>
      <c r="G291" s="13">
        <f t="shared" si="35"/>
        <v>1181</v>
      </c>
      <c r="H291" s="14">
        <v>1</v>
      </c>
      <c r="I291" s="13">
        <f t="shared" si="36"/>
        <v>8193.336510000001</v>
      </c>
      <c r="J291" s="14">
        <v>11</v>
      </c>
      <c r="K291" s="13">
        <f t="shared" si="37"/>
        <v>2680</v>
      </c>
      <c r="L291" s="14">
        <v>0</v>
      </c>
      <c r="M291" s="13">
        <f t="shared" si="38"/>
        <v>18174.79399</v>
      </c>
      <c r="N291" s="14">
        <v>7</v>
      </c>
      <c r="Q291" s="11">
        <f t="shared" si="33"/>
        <v>0</v>
      </c>
      <c r="R291" s="11">
        <f t="shared" si="34"/>
        <v>0</v>
      </c>
      <c r="T291" s="24">
        <v>10000878</v>
      </c>
      <c r="W291" s="24">
        <v>8358504</v>
      </c>
      <c r="Z291" s="24">
        <v>18359382</v>
      </c>
    </row>
    <row r="292" spans="1:26" ht="12">
      <c r="A292" s="46"/>
      <c r="B292" s="15" t="s">
        <v>12</v>
      </c>
      <c r="C292" s="16">
        <f t="shared" si="39"/>
        <v>329</v>
      </c>
      <c r="D292" s="17">
        <v>0</v>
      </c>
      <c r="E292" s="16">
        <f t="shared" si="39"/>
        <v>4911.6810000000005</v>
      </c>
      <c r="F292" s="17">
        <v>3</v>
      </c>
      <c r="G292" s="16">
        <f t="shared" si="35"/>
        <v>1040</v>
      </c>
      <c r="H292" s="17">
        <v>1</v>
      </c>
      <c r="I292" s="16">
        <f t="shared" si="36"/>
        <v>32515.766729999996</v>
      </c>
      <c r="J292" s="17">
        <v>42</v>
      </c>
      <c r="K292" s="16">
        <f t="shared" si="37"/>
        <v>1369</v>
      </c>
      <c r="L292" s="17">
        <v>0</v>
      </c>
      <c r="M292" s="16">
        <f t="shared" si="38"/>
        <v>37427.44772999999</v>
      </c>
      <c r="N292" s="17">
        <v>13</v>
      </c>
      <c r="Q292" s="11">
        <f t="shared" si="33"/>
        <v>0</v>
      </c>
      <c r="R292" s="11">
        <f t="shared" si="34"/>
        <v>0</v>
      </c>
      <c r="T292" s="24">
        <v>5202755</v>
      </c>
      <c r="W292" s="24">
        <v>31793213</v>
      </c>
      <c r="Z292" s="24">
        <v>36995969</v>
      </c>
    </row>
    <row r="293" spans="1:27" ht="12">
      <c r="A293" s="46"/>
      <c r="B293" s="5" t="s">
        <v>13</v>
      </c>
      <c r="C293" s="16">
        <f>SUM(C282:C292)</f>
        <v>1153249</v>
      </c>
      <c r="D293" s="18">
        <v>100</v>
      </c>
      <c r="E293" s="19">
        <f>SUM(E282:E292)</f>
        <v>207447.79737000004</v>
      </c>
      <c r="F293" s="18">
        <v>100</v>
      </c>
      <c r="G293" s="19">
        <f>SUM(G282:G292)</f>
        <v>84452</v>
      </c>
      <c r="H293" s="18">
        <v>100</v>
      </c>
      <c r="I293" s="19">
        <f>SUM(I282:I292)</f>
        <v>77642.74323</v>
      </c>
      <c r="J293" s="18">
        <v>100</v>
      </c>
      <c r="K293" s="19">
        <f>SUM(K282:K292)</f>
        <v>1237701</v>
      </c>
      <c r="L293" s="18">
        <v>100</v>
      </c>
      <c r="M293" s="19">
        <f>SUM(M282:M292)</f>
        <v>285090.5406</v>
      </c>
      <c r="N293" s="18">
        <v>100</v>
      </c>
      <c r="Q293" s="11">
        <f t="shared" si="33"/>
        <v>0</v>
      </c>
      <c r="R293" s="11">
        <f t="shared" si="34"/>
        <v>0</v>
      </c>
      <c r="S293" s="11">
        <f>SUM(C282:C292)-C293</f>
        <v>0</v>
      </c>
      <c r="T293" s="24">
        <v>208351754</v>
      </c>
      <c r="U293" s="24">
        <f>SUM(T282:T292)-T293</f>
        <v>-2</v>
      </c>
      <c r="V293" s="11">
        <f>SUM(G282:G292)-G293</f>
        <v>0</v>
      </c>
      <c r="W293" s="24">
        <v>78173850</v>
      </c>
      <c r="X293" s="24">
        <f>SUM(W282:W292)-W293</f>
        <v>-1</v>
      </c>
      <c r="Y293" s="11">
        <f>SUM(K282:K292)-K293</f>
        <v>0</v>
      </c>
      <c r="Z293" s="24">
        <v>286525604</v>
      </c>
      <c r="AA293" s="24">
        <f>SUM(Z282:Z292)-Z293</f>
        <v>0</v>
      </c>
    </row>
    <row r="294" spans="1:14" ht="12">
      <c r="A294" s="26"/>
      <c r="B294" s="23"/>
      <c r="C294" s="11"/>
      <c r="D294" s="22"/>
      <c r="E294" s="11"/>
      <c r="F294" s="22"/>
      <c r="G294" s="11"/>
      <c r="H294" s="22"/>
      <c r="I294" s="11"/>
      <c r="J294" s="22"/>
      <c r="K294" s="11"/>
      <c r="L294" s="22"/>
      <c r="M294" s="11"/>
      <c r="N294" s="22"/>
    </row>
    <row r="295" spans="1:2" ht="12">
      <c r="A295" s="1" t="s">
        <v>77</v>
      </c>
      <c r="B295" s="20"/>
    </row>
    <row r="296" ht="12">
      <c r="A296" s="20" t="s">
        <v>74</v>
      </c>
    </row>
    <row r="297" ht="12">
      <c r="A297" s="20" t="s">
        <v>75</v>
      </c>
    </row>
    <row r="298" ht="12">
      <c r="A298" s="20" t="s">
        <v>76</v>
      </c>
    </row>
    <row r="307" spans="3:26" ht="12">
      <c r="C307" s="11">
        <f>SUM(C6,C18,C30,C42,C54,C66,C78,C90,C102,C114,C126,C138,C150,C162,C174,C186,C198,C210,C222,C234,C246,C258,C270)-C282</f>
        <v>0</v>
      </c>
      <c r="E307" s="11">
        <f>SUM(E6,E18,E30,E42,E54,E66,E78,E90,E102,E114,E126,E138,E150,E162,E174,E186,E198,E210,E222,E234,E246,E258,E270)-E282</f>
        <v>0</v>
      </c>
      <c r="G307" s="11">
        <f>SUM(G6,G18,G30,G42,G54,G66,G78,G90,G102,G114,G126,G138,G150,G162,G174,G186,G198,G210,G222,G234,G246,G258,G270)-G282</f>
        <v>0</v>
      </c>
      <c r="I307" s="11">
        <f aca="true" t="shared" si="40" ref="I307:I318">SUM(I6,I18,I30,I42,I54,I66,I78,I90,I102,I114,I126,I138,I150,I162,I174,I186,I198,I210,I222,I234,I246,I258,I270)-I282</f>
        <v>0</v>
      </c>
      <c r="K307" s="11">
        <f>SUM(K6,K18,K30,K42,K54,K66,K78,K90,K102,K114,K126,K138,K150,K162,K174,K186,K198,K210,K222,K234,K246,K258,K270)-K282</f>
        <v>0</v>
      </c>
      <c r="M307" s="11">
        <f aca="true" t="shared" si="41" ref="M307:M318">SUM(M6,M18,M30,M42,M54,M66,M78,M90,M102,M114,M126,M138,M150,M162,M174,M186,M198,M210,M222,M234,M246,M258,M270)-M282</f>
        <v>0</v>
      </c>
      <c r="T307" s="11">
        <f>SUM(T6,T18,T30,T42,T54,T66,T78,T90,T102,T114,T126,T138,T150,T162,T174,T186,T198,T210,T222,T234,T246,T258,T270)-T282</f>
        <v>-1</v>
      </c>
      <c r="W307" s="11">
        <f>SUM(W6,W18,W30,W42,W54,W66,W78,W90,W102,W114,W126,W138,W150,W162,W174,W186,W198,W210,W222,W234,W246,W258,W270)-W282</f>
        <v>1</v>
      </c>
      <c r="Z307" s="11">
        <f>SUM(Z6,Z18,Z30,Z42,Z54,Z66,Z78,Z90,Z102,Z114,Z126,Z138,Z150,Z162,Z174,Z186,Z198,Z210,Z222,Z234,Z246,Z258,Z270)-Z282</f>
        <v>-3</v>
      </c>
    </row>
    <row r="308" spans="3:26" ht="12">
      <c r="C308" s="11">
        <f aca="true" t="shared" si="42" ref="C308:E318">SUM(C7,C19,C31,C43,C55,C67,C79,C91,C103,C115,C127,C139,C151,C163,C175,C187,C199,C211,C223,C235,C247,C259,C271)-C283</f>
        <v>0</v>
      </c>
      <c r="E308" s="11">
        <f t="shared" si="42"/>
        <v>0</v>
      </c>
      <c r="G308" s="11">
        <f aca="true" t="shared" si="43" ref="G308:G318">SUM(G7,G19,G31,G43,G55,G67,G79,G91,G103,G115,G127,G139,G151,G163,G175,G187,G199,G211,G223,G235,G247,G259,G271)-G283</f>
        <v>0</v>
      </c>
      <c r="I308" s="11">
        <f t="shared" si="40"/>
        <v>0</v>
      </c>
      <c r="K308" s="11">
        <f aca="true" t="shared" si="44" ref="K308:K318">SUM(K7,K19,K31,K43,K55,K67,K79,K91,K103,K115,K127,K139,K151,K163,K175,K187,K199,K211,K223,K235,K247,K259,K271)-K283</f>
        <v>0</v>
      </c>
      <c r="M308" s="11">
        <f t="shared" si="41"/>
        <v>0</v>
      </c>
      <c r="T308" s="11">
        <f aca="true" t="shared" si="45" ref="T308:T318">SUM(T7,T19,T31,T43,T55,T67,T79,T91,T103,T115,T127,T139,T151,T163,T175,T187,T199,T211,T223,T235,T247,T259,T271)-T283</f>
        <v>1</v>
      </c>
      <c r="W308" s="11">
        <f aca="true" t="shared" si="46" ref="W308:W318">SUM(W7,W19,W31,W43,W55,W67,W79,W91,W103,W115,W127,W139,W151,W163,W175,W187,W199,W211,W223,W235,W247,W259,W271)-W283</f>
        <v>0</v>
      </c>
      <c r="Z308" s="11">
        <f aca="true" t="shared" si="47" ref="Z308:Z318">SUM(Z7,Z19,Z31,Z43,Z55,Z67,Z79,Z91,Z103,Z115,Z127,Z139,Z151,Z163,Z175,Z187,Z199,Z211,Z223,Z235,Z247,Z259,Z271)-Z283</f>
        <v>0</v>
      </c>
    </row>
    <row r="309" spans="3:26" ht="12">
      <c r="C309" s="11">
        <f t="shared" si="42"/>
        <v>0</v>
      </c>
      <c r="E309" s="11">
        <f t="shared" si="42"/>
        <v>0</v>
      </c>
      <c r="G309" s="11">
        <f t="shared" si="43"/>
        <v>0</v>
      </c>
      <c r="I309" s="11">
        <f t="shared" si="40"/>
        <v>0</v>
      </c>
      <c r="K309" s="11">
        <f t="shared" si="44"/>
        <v>0</v>
      </c>
      <c r="M309" s="11">
        <f t="shared" si="41"/>
        <v>0</v>
      </c>
      <c r="T309" s="11">
        <f t="shared" si="45"/>
        <v>2</v>
      </c>
      <c r="W309" s="11">
        <f t="shared" si="46"/>
        <v>0</v>
      </c>
      <c r="Z309" s="11">
        <f t="shared" si="47"/>
        <v>1</v>
      </c>
    </row>
    <row r="310" spans="3:26" ht="12">
      <c r="C310" s="11">
        <f t="shared" si="42"/>
        <v>0</v>
      </c>
      <c r="E310" s="11">
        <f t="shared" si="42"/>
        <v>0</v>
      </c>
      <c r="G310" s="11">
        <f t="shared" si="43"/>
        <v>0</v>
      </c>
      <c r="I310" s="11">
        <f t="shared" si="40"/>
        <v>0</v>
      </c>
      <c r="K310" s="11">
        <f t="shared" si="44"/>
        <v>0</v>
      </c>
      <c r="M310" s="11">
        <f t="shared" si="41"/>
        <v>0</v>
      </c>
      <c r="T310" s="11">
        <f t="shared" si="45"/>
        <v>0</v>
      </c>
      <c r="W310" s="11">
        <f t="shared" si="46"/>
        <v>1</v>
      </c>
      <c r="Z310" s="11">
        <f t="shared" si="47"/>
        <v>0</v>
      </c>
    </row>
    <row r="311" spans="3:26" ht="12">
      <c r="C311" s="11">
        <f t="shared" si="42"/>
        <v>0</v>
      </c>
      <c r="E311" s="11">
        <f t="shared" si="42"/>
        <v>0</v>
      </c>
      <c r="G311" s="11">
        <f t="shared" si="43"/>
        <v>0</v>
      </c>
      <c r="I311" s="11">
        <f>SUM(I10,I22,I34,I46,I58,I70,I82,I94,I106,I118,I130,I142,I154,I166,I178,I190,I202,I214,I226,I238,I250,I262,I274)-I286</f>
        <v>0</v>
      </c>
      <c r="K311" s="11">
        <f t="shared" si="44"/>
        <v>0</v>
      </c>
      <c r="M311" s="11">
        <f t="shared" si="41"/>
        <v>0</v>
      </c>
      <c r="T311" s="11">
        <f t="shared" si="45"/>
        <v>2</v>
      </c>
      <c r="W311" s="11">
        <f t="shared" si="46"/>
        <v>1</v>
      </c>
      <c r="Z311" s="11">
        <f t="shared" si="47"/>
        <v>1</v>
      </c>
    </row>
    <row r="312" spans="3:26" ht="12">
      <c r="C312" s="11">
        <f t="shared" si="42"/>
        <v>0</v>
      </c>
      <c r="E312" s="11">
        <f t="shared" si="42"/>
        <v>0</v>
      </c>
      <c r="G312" s="11">
        <f t="shared" si="43"/>
        <v>0</v>
      </c>
      <c r="I312" s="11">
        <f t="shared" si="40"/>
        <v>0</v>
      </c>
      <c r="K312" s="11">
        <f t="shared" si="44"/>
        <v>0</v>
      </c>
      <c r="M312" s="11">
        <f t="shared" si="41"/>
        <v>0</v>
      </c>
      <c r="T312" s="11">
        <f t="shared" si="45"/>
        <v>0</v>
      </c>
      <c r="W312" s="11">
        <f t="shared" si="46"/>
        <v>0</v>
      </c>
      <c r="Z312" s="11">
        <f t="shared" si="47"/>
        <v>0</v>
      </c>
    </row>
    <row r="313" spans="3:26" ht="12">
      <c r="C313" s="11">
        <f t="shared" si="42"/>
        <v>0</v>
      </c>
      <c r="E313" s="11">
        <f t="shared" si="42"/>
        <v>0</v>
      </c>
      <c r="G313" s="11">
        <f t="shared" si="43"/>
        <v>0</v>
      </c>
      <c r="I313" s="11">
        <f t="shared" si="40"/>
        <v>0</v>
      </c>
      <c r="K313" s="11">
        <f t="shared" si="44"/>
        <v>0</v>
      </c>
      <c r="M313" s="11">
        <f t="shared" si="41"/>
        <v>0</v>
      </c>
      <c r="T313" s="11">
        <f t="shared" si="45"/>
        <v>1</v>
      </c>
      <c r="W313" s="11">
        <f t="shared" si="46"/>
        <v>1</v>
      </c>
      <c r="Z313" s="11">
        <f t="shared" si="47"/>
        <v>1</v>
      </c>
    </row>
    <row r="314" spans="3:26" ht="12">
      <c r="C314" s="11">
        <f t="shared" si="42"/>
        <v>0</v>
      </c>
      <c r="E314" s="11">
        <f t="shared" si="42"/>
        <v>0</v>
      </c>
      <c r="G314" s="11">
        <f t="shared" si="43"/>
        <v>0</v>
      </c>
      <c r="I314" s="11">
        <f t="shared" si="40"/>
        <v>0</v>
      </c>
      <c r="K314" s="11">
        <f t="shared" si="44"/>
        <v>0</v>
      </c>
      <c r="M314" s="11">
        <f t="shared" si="41"/>
        <v>0</v>
      </c>
      <c r="T314" s="11">
        <f t="shared" si="45"/>
        <v>0</v>
      </c>
      <c r="W314" s="11">
        <f t="shared" si="46"/>
        <v>0</v>
      </c>
      <c r="Z314" s="11">
        <f t="shared" si="47"/>
        <v>-1</v>
      </c>
    </row>
    <row r="315" spans="3:26" ht="12">
      <c r="C315" s="11">
        <f t="shared" si="42"/>
        <v>0</v>
      </c>
      <c r="E315" s="11">
        <f t="shared" si="42"/>
        <v>0</v>
      </c>
      <c r="G315" s="11">
        <f t="shared" si="43"/>
        <v>0</v>
      </c>
      <c r="I315" s="11">
        <f t="shared" si="40"/>
        <v>0</v>
      </c>
      <c r="K315" s="11">
        <f t="shared" si="44"/>
        <v>0</v>
      </c>
      <c r="M315" s="11">
        <f t="shared" si="41"/>
        <v>0</v>
      </c>
      <c r="T315" s="11">
        <f t="shared" si="45"/>
        <v>-2</v>
      </c>
      <c r="W315" s="11">
        <f t="shared" si="46"/>
        <v>-1</v>
      </c>
      <c r="Z315" s="11">
        <f t="shared" si="47"/>
        <v>-1</v>
      </c>
    </row>
    <row r="316" spans="3:26" ht="12">
      <c r="C316" s="11">
        <f t="shared" si="42"/>
        <v>0</v>
      </c>
      <c r="E316" s="11">
        <f t="shared" si="42"/>
        <v>0</v>
      </c>
      <c r="G316" s="11">
        <f t="shared" si="43"/>
        <v>0</v>
      </c>
      <c r="I316" s="11">
        <f t="shared" si="40"/>
        <v>0</v>
      </c>
      <c r="K316" s="11">
        <f t="shared" si="44"/>
        <v>0</v>
      </c>
      <c r="M316" s="11">
        <f t="shared" si="41"/>
        <v>0</v>
      </c>
      <c r="T316" s="11">
        <f t="shared" si="45"/>
        <v>2</v>
      </c>
      <c r="W316" s="11">
        <f t="shared" si="46"/>
        <v>3</v>
      </c>
      <c r="Z316" s="11">
        <f t="shared" si="47"/>
        <v>-1</v>
      </c>
    </row>
    <row r="317" spans="3:26" ht="12">
      <c r="C317" s="11">
        <f t="shared" si="42"/>
        <v>0</v>
      </c>
      <c r="E317" s="11">
        <f t="shared" si="42"/>
        <v>0</v>
      </c>
      <c r="G317" s="11">
        <f t="shared" si="43"/>
        <v>0</v>
      </c>
      <c r="I317" s="11">
        <f t="shared" si="40"/>
        <v>0</v>
      </c>
      <c r="K317" s="11">
        <f t="shared" si="44"/>
        <v>0</v>
      </c>
      <c r="M317" s="11">
        <f t="shared" si="41"/>
        <v>0</v>
      </c>
      <c r="T317" s="11">
        <f t="shared" si="45"/>
        <v>0</v>
      </c>
      <c r="W317" s="11">
        <f t="shared" si="46"/>
        <v>0</v>
      </c>
      <c r="Z317" s="11">
        <f t="shared" si="47"/>
        <v>-3</v>
      </c>
    </row>
    <row r="318" spans="3:26" ht="12">
      <c r="C318" s="11">
        <f t="shared" si="42"/>
        <v>0</v>
      </c>
      <c r="E318" s="11">
        <f t="shared" si="42"/>
        <v>0</v>
      </c>
      <c r="G318" s="11">
        <f t="shared" si="43"/>
        <v>0</v>
      </c>
      <c r="I318" s="11">
        <f t="shared" si="40"/>
        <v>0</v>
      </c>
      <c r="K318" s="11">
        <f t="shared" si="44"/>
        <v>0</v>
      </c>
      <c r="M318" s="11">
        <f t="shared" si="41"/>
        <v>0</v>
      </c>
      <c r="T318" s="11">
        <f t="shared" si="45"/>
        <v>-1</v>
      </c>
      <c r="W318" s="11">
        <f t="shared" si="46"/>
        <v>1</v>
      </c>
      <c r="Z318" s="11">
        <f t="shared" si="47"/>
        <v>-1</v>
      </c>
    </row>
    <row r="319" ht="12">
      <c r="C319" s="11"/>
    </row>
    <row r="320" ht="12">
      <c r="C320" s="11"/>
    </row>
  </sheetData>
  <sheetProtection/>
  <mergeCells count="30">
    <mergeCell ref="A1:N1"/>
    <mergeCell ref="A3:N3"/>
    <mergeCell ref="A4:B5"/>
    <mergeCell ref="C4:F4"/>
    <mergeCell ref="G4:J4"/>
    <mergeCell ref="K4:N4"/>
    <mergeCell ref="A54:A65"/>
    <mergeCell ref="A66:A77"/>
    <mergeCell ref="A78:A89"/>
    <mergeCell ref="A90:A101"/>
    <mergeCell ref="A6:A17"/>
    <mergeCell ref="A18:A29"/>
    <mergeCell ref="A30:A41"/>
    <mergeCell ref="A42:A53"/>
    <mergeCell ref="A150:A161"/>
    <mergeCell ref="A162:A173"/>
    <mergeCell ref="A174:A185"/>
    <mergeCell ref="A186:A197"/>
    <mergeCell ref="A102:A113"/>
    <mergeCell ref="A114:A125"/>
    <mergeCell ref="A126:A137"/>
    <mergeCell ref="A138:A149"/>
    <mergeCell ref="A246:A257"/>
    <mergeCell ref="A258:A269"/>
    <mergeCell ref="A270:A281"/>
    <mergeCell ref="A282:A293"/>
    <mergeCell ref="A198:A209"/>
    <mergeCell ref="A210:A221"/>
    <mergeCell ref="A222:A233"/>
    <mergeCell ref="A234:A245"/>
  </mergeCells>
  <printOptions/>
  <pageMargins left="0.5905511811023623" right="0.5905511811023623" top="0.5905511811023623" bottom="0.5905511811023623" header="0.5118110236220472" footer="0.3937007874015748"/>
  <pageSetup firstPageNumber="147" useFirstPageNumber="1" horizontalDpi="300" verticalDpi="300" orientation="portrait" paperSize="9" scale="99" r:id="rId2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M17 M29 M41 M53 M65 M77 M89 M101 M113 M125 M137 M149 M161 M173 M185 M197 M209 M221 M233 M245 M257 M26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20"/>
  <sheetViews>
    <sheetView showGridLines="0" view="pageBreakPreview" zoomScale="115" zoomScaleSheetLayoutView="115" zoomScalePageLayoutView="0" workbookViewId="0" topLeftCell="A1">
      <pane xSplit="2" ySplit="5" topLeftCell="C2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02" sqref="C302"/>
    </sheetView>
  </sheetViews>
  <sheetFormatPr defaultColWidth="9.00390625" defaultRowHeight="12.75"/>
  <cols>
    <col min="1" max="1" width="3.00390625" style="1" customWidth="1"/>
    <col min="2" max="2" width="12.25390625" style="1" customWidth="1"/>
    <col min="3" max="3" width="8.625" style="1" customWidth="1"/>
    <col min="4" max="4" width="5.75390625" style="1" customWidth="1"/>
    <col min="5" max="5" width="8.625" style="1" customWidth="1"/>
    <col min="6" max="6" width="5.75390625" style="1" customWidth="1"/>
    <col min="7" max="7" width="8.625" style="1" customWidth="1"/>
    <col min="8" max="8" width="5.75390625" style="1" customWidth="1"/>
    <col min="9" max="9" width="8.625" style="1" customWidth="1"/>
    <col min="10" max="10" width="5.75390625" style="1" customWidth="1"/>
    <col min="11" max="11" width="8.625" style="1" customWidth="1"/>
    <col min="12" max="12" width="5.75390625" style="1" customWidth="1"/>
    <col min="13" max="13" width="8.625" style="1" customWidth="1"/>
    <col min="14" max="14" width="5.75390625" style="1" customWidth="1"/>
    <col min="15" max="15" width="8.75390625" style="1" customWidth="1"/>
    <col min="16" max="16" width="6.875" style="1" customWidth="1"/>
    <col min="17" max="17" width="8.125" style="1" customWidth="1"/>
    <col min="18" max="18" width="6.75390625" style="1" customWidth="1"/>
    <col min="19" max="19" width="6.625" style="1" customWidth="1"/>
    <col min="20" max="20" width="10.125" style="1" customWidth="1"/>
    <col min="21" max="22" width="9.25390625" style="1" bestFit="1" customWidth="1"/>
    <col min="23" max="23" width="6.25390625" style="1" customWidth="1"/>
    <col min="24" max="25" width="9.125" style="1" customWidth="1"/>
    <col min="26" max="26" width="14.125" style="1" bestFit="1" customWidth="1"/>
    <col min="27" max="16384" width="9.125" style="1" customWidth="1"/>
  </cols>
  <sheetData>
    <row r="1" spans="1:14" ht="14.25">
      <c r="A1" s="47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>
      <c r="A3" s="49" t="s">
        <v>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">
      <c r="A4" s="51" t="s">
        <v>14</v>
      </c>
      <c r="B4" s="52"/>
      <c r="C4" s="55" t="s">
        <v>15</v>
      </c>
      <c r="D4" s="55"/>
      <c r="E4" s="55"/>
      <c r="F4" s="55"/>
      <c r="G4" s="55" t="s">
        <v>16</v>
      </c>
      <c r="H4" s="55"/>
      <c r="I4" s="55"/>
      <c r="J4" s="55"/>
      <c r="K4" s="55" t="s">
        <v>17</v>
      </c>
      <c r="L4" s="55"/>
      <c r="M4" s="55"/>
      <c r="N4" s="55"/>
    </row>
    <row r="5" spans="1:14" ht="12">
      <c r="A5" s="53"/>
      <c r="B5" s="54"/>
      <c r="C5" s="6" t="s">
        <v>0</v>
      </c>
      <c r="D5" s="7" t="s">
        <v>1</v>
      </c>
      <c r="E5" s="6" t="s">
        <v>2</v>
      </c>
      <c r="F5" s="7" t="s">
        <v>1</v>
      </c>
      <c r="G5" s="6" t="s">
        <v>0</v>
      </c>
      <c r="H5" s="7" t="s">
        <v>1</v>
      </c>
      <c r="I5" s="6" t="s">
        <v>2</v>
      </c>
      <c r="J5" s="7" t="s">
        <v>1</v>
      </c>
      <c r="K5" s="6" t="s">
        <v>0</v>
      </c>
      <c r="L5" s="7" t="s">
        <v>1</v>
      </c>
      <c r="M5" s="6" t="s">
        <v>2</v>
      </c>
      <c r="N5" s="7" t="s">
        <v>1</v>
      </c>
    </row>
    <row r="6" spans="1:43" ht="12" customHeight="1">
      <c r="A6" s="46" t="s">
        <v>79</v>
      </c>
      <c r="B6" s="8" t="s">
        <v>80</v>
      </c>
      <c r="C6" s="9">
        <v>1239</v>
      </c>
      <c r="D6" s="10">
        <v>24.558969276511398</v>
      </c>
      <c r="E6" s="9">
        <v>45.19333</v>
      </c>
      <c r="F6" s="10">
        <v>7.540149631327365</v>
      </c>
      <c r="G6" s="9">
        <v>266</v>
      </c>
      <c r="H6" s="10">
        <v>7.954545454545454</v>
      </c>
      <c r="I6" s="9">
        <v>8.85553</v>
      </c>
      <c r="J6" s="10">
        <v>0.3449157577810529</v>
      </c>
      <c r="K6" s="9">
        <v>1505</v>
      </c>
      <c r="L6" s="10">
        <v>17.94015973298367</v>
      </c>
      <c r="M6" s="9">
        <v>54.04886</v>
      </c>
      <c r="N6" s="10">
        <v>1.706725431046862</v>
      </c>
      <c r="O6" s="11"/>
      <c r="P6" s="11"/>
      <c r="Q6" s="11"/>
      <c r="R6" s="11"/>
      <c r="T6" s="24"/>
      <c r="W6" s="24"/>
      <c r="Z6" s="24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">
      <c r="A7" s="46"/>
      <c r="B7" s="12" t="s">
        <v>3</v>
      </c>
      <c r="C7" s="13">
        <v>1962</v>
      </c>
      <c r="D7" s="14">
        <v>38.88999008919723</v>
      </c>
      <c r="E7" s="13">
        <v>141.92141</v>
      </c>
      <c r="F7" s="14">
        <v>23.678464660359392</v>
      </c>
      <c r="G7" s="13">
        <v>672</v>
      </c>
      <c r="H7" s="14">
        <v>20.095693779904305</v>
      </c>
      <c r="I7" s="13">
        <v>50.54068</v>
      </c>
      <c r="J7" s="14">
        <v>1.9685187607031656</v>
      </c>
      <c r="K7" s="13">
        <v>2634</v>
      </c>
      <c r="L7" s="14">
        <v>31.398259625700323</v>
      </c>
      <c r="M7" s="13">
        <v>192.46209</v>
      </c>
      <c r="N7" s="14">
        <v>6.07746293844921</v>
      </c>
      <c r="Q7" s="11"/>
      <c r="R7" s="11"/>
      <c r="T7" s="24"/>
      <c r="W7" s="24"/>
      <c r="Z7" s="24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12">
      <c r="A8" s="46"/>
      <c r="B8" s="12" t="s">
        <v>4</v>
      </c>
      <c r="C8" s="13">
        <v>822</v>
      </c>
      <c r="D8" s="14">
        <v>16.293359762140735</v>
      </c>
      <c r="E8" s="13">
        <v>99.82934</v>
      </c>
      <c r="F8" s="14">
        <v>16.65573572907007</v>
      </c>
      <c r="G8" s="13">
        <v>515</v>
      </c>
      <c r="H8" s="14">
        <v>15.400717703349283</v>
      </c>
      <c r="I8" s="13">
        <v>63.38928</v>
      </c>
      <c r="J8" s="14">
        <v>2.468961377398681</v>
      </c>
      <c r="K8" s="13">
        <v>1337</v>
      </c>
      <c r="L8" s="14">
        <v>15.937537251162237</v>
      </c>
      <c r="M8" s="13">
        <v>163.21862</v>
      </c>
      <c r="N8" s="14">
        <v>5.154028587732913</v>
      </c>
      <c r="Q8" s="11"/>
      <c r="R8" s="11"/>
      <c r="T8" s="24"/>
      <c r="W8" s="24"/>
      <c r="Z8" s="24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ht="12">
      <c r="A9" s="46"/>
      <c r="B9" s="12" t="s">
        <v>5</v>
      </c>
      <c r="C9" s="13">
        <v>395</v>
      </c>
      <c r="D9" s="14">
        <v>7.829534192269574</v>
      </c>
      <c r="E9" s="13">
        <v>68.33364</v>
      </c>
      <c r="F9" s="14">
        <v>11.400927315009913</v>
      </c>
      <c r="G9" s="13">
        <v>354</v>
      </c>
      <c r="H9" s="14">
        <v>10.586124401913876</v>
      </c>
      <c r="I9" s="13">
        <v>61.48093</v>
      </c>
      <c r="J9" s="14">
        <v>2.394632682632645</v>
      </c>
      <c r="K9" s="13">
        <v>749</v>
      </c>
      <c r="L9" s="14">
        <v>8.92835856478722</v>
      </c>
      <c r="M9" s="13">
        <v>129.81457</v>
      </c>
      <c r="N9" s="14">
        <v>4.099213710324566</v>
      </c>
      <c r="Q9" s="11"/>
      <c r="R9" s="11"/>
      <c r="T9" s="24"/>
      <c r="W9" s="24"/>
      <c r="Z9" s="24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12">
      <c r="A10" s="46"/>
      <c r="B10" s="12" t="s">
        <v>6</v>
      </c>
      <c r="C10" s="13">
        <v>300</v>
      </c>
      <c r="D10" s="14">
        <v>5.946481665014867</v>
      </c>
      <c r="E10" s="13">
        <v>73.01067</v>
      </c>
      <c r="F10" s="14">
        <v>12.181252775209614</v>
      </c>
      <c r="G10" s="13">
        <v>427</v>
      </c>
      <c r="H10" s="14">
        <v>12.769138755980862</v>
      </c>
      <c r="I10" s="13">
        <v>104.81954</v>
      </c>
      <c r="J10" s="14">
        <v>4.0826366202092235</v>
      </c>
      <c r="K10" s="13">
        <v>727</v>
      </c>
      <c r="L10" s="14">
        <v>8.666110382643938</v>
      </c>
      <c r="M10" s="13">
        <v>177.83021</v>
      </c>
      <c r="N10" s="14">
        <v>5.615425409812603</v>
      </c>
      <c r="Q10" s="11"/>
      <c r="R10" s="11"/>
      <c r="T10" s="24"/>
      <c r="W10" s="24"/>
      <c r="Z10" s="2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ht="12">
      <c r="A11" s="46"/>
      <c r="B11" s="12" t="s">
        <v>7</v>
      </c>
      <c r="C11" s="13">
        <v>211</v>
      </c>
      <c r="D11" s="14">
        <v>4.182358771060456</v>
      </c>
      <c r="E11" s="13">
        <v>79.25973</v>
      </c>
      <c r="F11" s="14">
        <v>13.22385900615437</v>
      </c>
      <c r="G11" s="13">
        <v>417</v>
      </c>
      <c r="H11" s="14">
        <v>12.470095693779903</v>
      </c>
      <c r="I11" s="13">
        <v>161.04667</v>
      </c>
      <c r="J11" s="14">
        <v>6.272638026314083</v>
      </c>
      <c r="K11" s="13">
        <v>628</v>
      </c>
      <c r="L11" s="14">
        <v>7.485993562999165</v>
      </c>
      <c r="M11" s="13">
        <v>240.3064</v>
      </c>
      <c r="N11" s="14">
        <v>7.588264472614586</v>
      </c>
      <c r="Q11" s="11"/>
      <c r="R11" s="11"/>
      <c r="T11" s="24"/>
      <c r="W11" s="24"/>
      <c r="Z11" s="24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ht="12">
      <c r="A12" s="46"/>
      <c r="B12" s="12" t="s">
        <v>8</v>
      </c>
      <c r="C12" s="13">
        <v>100</v>
      </c>
      <c r="D12" s="14">
        <v>1.9821605550049555</v>
      </c>
      <c r="E12" s="13">
        <v>66.1685</v>
      </c>
      <c r="F12" s="14">
        <v>11.03969083226407</v>
      </c>
      <c r="G12" s="13">
        <v>319</v>
      </c>
      <c r="H12" s="14">
        <v>9.539473684210526</v>
      </c>
      <c r="I12" s="13">
        <v>222.70115</v>
      </c>
      <c r="J12" s="14">
        <v>8.674030341601455</v>
      </c>
      <c r="K12" s="13">
        <v>419</v>
      </c>
      <c r="L12" s="14">
        <v>4.994635832637979</v>
      </c>
      <c r="M12" s="13">
        <v>288.86965</v>
      </c>
      <c r="N12" s="14">
        <v>9.121768302099362</v>
      </c>
      <c r="Q12" s="11"/>
      <c r="R12" s="11"/>
      <c r="T12" s="24"/>
      <c r="W12" s="24"/>
      <c r="Z12" s="24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>
      <c r="A13" s="46"/>
      <c r="B13" s="12" t="s">
        <v>9</v>
      </c>
      <c r="C13" s="13">
        <v>14</v>
      </c>
      <c r="D13" s="14">
        <v>0.27750247770069375</v>
      </c>
      <c r="E13" s="13">
        <v>17.9887</v>
      </c>
      <c r="F13" s="14">
        <v>3.0012723044099334</v>
      </c>
      <c r="G13" s="13">
        <v>171</v>
      </c>
      <c r="H13" s="14">
        <v>5.113636363636363</v>
      </c>
      <c r="I13" s="13">
        <v>243.5145</v>
      </c>
      <c r="J13" s="14">
        <v>9.484693552861794</v>
      </c>
      <c r="K13" s="13">
        <v>185</v>
      </c>
      <c r="L13" s="14">
        <v>2.205268804386697</v>
      </c>
      <c r="M13" s="13">
        <v>261.5032</v>
      </c>
      <c r="N13" s="14">
        <v>8.257605465501655</v>
      </c>
      <c r="Q13" s="11"/>
      <c r="R13" s="11"/>
      <c r="T13" s="24"/>
      <c r="W13" s="24"/>
      <c r="Z13" s="24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>
      <c r="A14" s="46"/>
      <c r="B14" s="12" t="s">
        <v>10</v>
      </c>
      <c r="C14" s="13">
        <v>2</v>
      </c>
      <c r="D14" s="14">
        <v>0.03964321110009911</v>
      </c>
      <c r="E14" s="13">
        <v>7.66382</v>
      </c>
      <c r="F14" s="14">
        <v>1.2786477461952745</v>
      </c>
      <c r="G14" s="13">
        <v>122</v>
      </c>
      <c r="H14" s="14">
        <v>3.648325358851675</v>
      </c>
      <c r="I14" s="13">
        <v>368.9024</v>
      </c>
      <c r="J14" s="14">
        <v>14.368451221242442</v>
      </c>
      <c r="K14" s="13">
        <v>124</v>
      </c>
      <c r="L14" s="14">
        <v>1.478126117534867</v>
      </c>
      <c r="M14" s="13">
        <v>376.56622</v>
      </c>
      <c r="N14" s="14">
        <v>11.891002773179443</v>
      </c>
      <c r="Q14" s="11"/>
      <c r="R14" s="11"/>
      <c r="T14" s="24"/>
      <c r="W14" s="24"/>
      <c r="Z14" s="24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ht="12">
      <c r="A15" s="46"/>
      <c r="B15" s="12" t="s">
        <v>11</v>
      </c>
      <c r="C15" s="13">
        <v>0</v>
      </c>
      <c r="D15" s="14">
        <v>0</v>
      </c>
      <c r="E15" s="13">
        <v>0</v>
      </c>
      <c r="F15" s="14">
        <v>0</v>
      </c>
      <c r="G15" s="13">
        <v>43</v>
      </c>
      <c r="H15" s="14">
        <v>1.2858851674641147</v>
      </c>
      <c r="I15" s="13">
        <v>305.65478</v>
      </c>
      <c r="J15" s="25">
        <v>11.905007386695207</v>
      </c>
      <c r="K15" s="13">
        <v>43</v>
      </c>
      <c r="L15" s="14">
        <v>0.512575992370962</v>
      </c>
      <c r="M15" s="13">
        <v>305.65478</v>
      </c>
      <c r="N15" s="14">
        <v>9.6517999851807</v>
      </c>
      <c r="Q15" s="11"/>
      <c r="R15" s="11"/>
      <c r="T15" s="24"/>
      <c r="W15" s="24"/>
      <c r="Z15" s="24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ht="12">
      <c r="A16" s="46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38</v>
      </c>
      <c r="H16" s="17">
        <v>1.1363636363636365</v>
      </c>
      <c r="I16" s="16">
        <v>976.54175</v>
      </c>
      <c r="J16" s="17">
        <v>38.03551427256025</v>
      </c>
      <c r="K16" s="16">
        <v>38</v>
      </c>
      <c r="L16" s="17">
        <v>0.45297413279294313</v>
      </c>
      <c r="M16" s="16">
        <v>976.54175</v>
      </c>
      <c r="N16" s="17">
        <v>30.836702924058102</v>
      </c>
      <c r="Q16" s="11"/>
      <c r="R16" s="11"/>
      <c r="T16" s="24"/>
      <c r="W16" s="24"/>
      <c r="Z16" s="24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ht="12">
      <c r="A17" s="46"/>
      <c r="B17" s="5" t="s">
        <v>13</v>
      </c>
      <c r="C17" s="19">
        <v>5045</v>
      </c>
      <c r="D17" s="18">
        <v>100</v>
      </c>
      <c r="E17" s="19">
        <v>599.36914</v>
      </c>
      <c r="F17" s="18">
        <v>100</v>
      </c>
      <c r="G17" s="19">
        <v>3344</v>
      </c>
      <c r="H17" s="18">
        <v>100</v>
      </c>
      <c r="I17" s="19">
        <v>2567.44721</v>
      </c>
      <c r="J17" s="18">
        <v>100</v>
      </c>
      <c r="K17" s="19">
        <v>8389</v>
      </c>
      <c r="L17" s="18">
        <v>100</v>
      </c>
      <c r="M17" s="19">
        <v>3166.81635</v>
      </c>
      <c r="N17" s="18">
        <v>100</v>
      </c>
      <c r="Q17" s="11"/>
      <c r="R17" s="11"/>
      <c r="S17" s="11"/>
      <c r="T17" s="24"/>
      <c r="U17" s="24"/>
      <c r="V17" s="11"/>
      <c r="W17" s="24"/>
      <c r="X17" s="24"/>
      <c r="Y17" s="11"/>
      <c r="Z17" s="24"/>
      <c r="AA17" s="24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ht="12" customHeight="1">
      <c r="A18" s="46" t="s">
        <v>81</v>
      </c>
      <c r="B18" s="8" t="s">
        <v>80</v>
      </c>
      <c r="C18" s="9">
        <v>3228</v>
      </c>
      <c r="D18" s="10">
        <v>40.21928731622228</v>
      </c>
      <c r="E18" s="9">
        <v>114.10738</v>
      </c>
      <c r="F18" s="10">
        <v>15.995517956043514</v>
      </c>
      <c r="G18" s="9">
        <v>411</v>
      </c>
      <c r="H18" s="10">
        <v>9.542605061527745</v>
      </c>
      <c r="I18" s="9">
        <v>13.81046</v>
      </c>
      <c r="J18" s="10">
        <v>0.5744003546340302</v>
      </c>
      <c r="K18" s="9">
        <v>3639</v>
      </c>
      <c r="L18" s="10">
        <v>29.50620287034785</v>
      </c>
      <c r="M18" s="9">
        <v>127.91784</v>
      </c>
      <c r="N18" s="10">
        <v>4.102958713309666</v>
      </c>
      <c r="O18" s="11"/>
      <c r="P18" s="11"/>
      <c r="Q18" s="11"/>
      <c r="R18" s="11"/>
      <c r="T18" s="24"/>
      <c r="W18" s="24"/>
      <c r="Z18" s="24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ht="12">
      <c r="A19" s="46"/>
      <c r="B19" s="12" t="s">
        <v>3</v>
      </c>
      <c r="C19" s="13">
        <v>2947</v>
      </c>
      <c r="D19" s="14">
        <v>36.71816596062796</v>
      </c>
      <c r="E19" s="13">
        <v>208.22938</v>
      </c>
      <c r="F19" s="14">
        <v>29.189494901782936</v>
      </c>
      <c r="G19" s="13">
        <v>932</v>
      </c>
      <c r="H19" s="14">
        <v>21.63919201300209</v>
      </c>
      <c r="I19" s="13">
        <v>70.15938</v>
      </c>
      <c r="J19" s="14">
        <v>2.91804710001721</v>
      </c>
      <c r="K19" s="13">
        <v>3879</v>
      </c>
      <c r="L19" s="14">
        <v>31.452201410848943</v>
      </c>
      <c r="M19" s="13">
        <v>278.38876</v>
      </c>
      <c r="N19" s="14">
        <v>8.929306408937748</v>
      </c>
      <c r="Q19" s="11"/>
      <c r="R19" s="11"/>
      <c r="T19" s="24"/>
      <c r="W19" s="24"/>
      <c r="Z19" s="24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ht="12">
      <c r="A20" s="46"/>
      <c r="B20" s="12" t="s">
        <v>4</v>
      </c>
      <c r="C20" s="13">
        <v>942</v>
      </c>
      <c r="D20" s="14">
        <v>11.736855220533267</v>
      </c>
      <c r="E20" s="13">
        <v>113.84052</v>
      </c>
      <c r="F20" s="14">
        <v>15.958109648870483</v>
      </c>
      <c r="G20" s="13">
        <v>680</v>
      </c>
      <c r="H20" s="14">
        <v>15.788251683306246</v>
      </c>
      <c r="I20" s="13">
        <v>82.71836</v>
      </c>
      <c r="J20" s="14">
        <v>3.44039628794011</v>
      </c>
      <c r="K20" s="13">
        <v>1622</v>
      </c>
      <c r="L20" s="14">
        <v>13.151706802886565</v>
      </c>
      <c r="M20" s="13">
        <v>196.55888</v>
      </c>
      <c r="N20" s="14">
        <v>6.30461684917748</v>
      </c>
      <c r="Q20" s="11"/>
      <c r="R20" s="11"/>
      <c r="T20" s="24"/>
      <c r="W20" s="24"/>
      <c r="Z20" s="24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ht="12">
      <c r="A21" s="46"/>
      <c r="B21" s="12" t="s">
        <v>5</v>
      </c>
      <c r="C21" s="13">
        <v>355</v>
      </c>
      <c r="D21" s="14">
        <v>4.423124844256168</v>
      </c>
      <c r="E21" s="13">
        <v>61.14352</v>
      </c>
      <c r="F21" s="14">
        <v>8.571069391442567</v>
      </c>
      <c r="G21" s="13">
        <v>447</v>
      </c>
      <c r="H21" s="14">
        <v>10.378453680055724</v>
      </c>
      <c r="I21" s="13">
        <v>77.24423</v>
      </c>
      <c r="J21" s="14">
        <v>3.2127179764781615</v>
      </c>
      <c r="K21" s="13">
        <v>802</v>
      </c>
      <c r="L21" s="14">
        <v>6.502878456174491</v>
      </c>
      <c r="M21" s="13">
        <v>138.38775</v>
      </c>
      <c r="N21" s="14">
        <v>4.438780585083517</v>
      </c>
      <c r="Q21" s="11"/>
      <c r="R21" s="11"/>
      <c r="T21" s="24"/>
      <c r="W21" s="24"/>
      <c r="Z21" s="24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t="12">
      <c r="A22" s="46"/>
      <c r="B22" s="12" t="s">
        <v>6</v>
      </c>
      <c r="C22" s="13">
        <v>325</v>
      </c>
      <c r="D22" s="14">
        <v>4.049339646150012</v>
      </c>
      <c r="E22" s="13">
        <v>77.68837</v>
      </c>
      <c r="F22" s="14">
        <v>10.890318551795268</v>
      </c>
      <c r="G22" s="13">
        <v>557</v>
      </c>
      <c r="H22" s="14">
        <v>12.932435570002323</v>
      </c>
      <c r="I22" s="13">
        <v>135.73916</v>
      </c>
      <c r="J22" s="14">
        <v>5.645620901963103</v>
      </c>
      <c r="K22" s="13">
        <v>882</v>
      </c>
      <c r="L22" s="14">
        <v>7.151544636341523</v>
      </c>
      <c r="M22" s="13">
        <v>213.42753</v>
      </c>
      <c r="N22" s="14">
        <v>6.845678006083124</v>
      </c>
      <c r="Q22" s="11"/>
      <c r="R22" s="11"/>
      <c r="T22" s="24"/>
      <c r="W22" s="24"/>
      <c r="Z22" s="24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>
      <c r="A23" s="46"/>
      <c r="B23" s="12" t="s">
        <v>7</v>
      </c>
      <c r="C23" s="13">
        <v>142</v>
      </c>
      <c r="D23" s="14">
        <v>1.769249937702467</v>
      </c>
      <c r="E23" s="13">
        <v>52.55086</v>
      </c>
      <c r="F23" s="14">
        <v>7.366554422120014</v>
      </c>
      <c r="G23" s="13">
        <v>529</v>
      </c>
      <c r="H23" s="14">
        <v>12.282331088925005</v>
      </c>
      <c r="I23" s="13">
        <v>201.39149</v>
      </c>
      <c r="J23" s="14">
        <v>8.376212180932114</v>
      </c>
      <c r="K23" s="13">
        <v>671</v>
      </c>
      <c r="L23" s="14">
        <v>5.440687586150977</v>
      </c>
      <c r="M23" s="13">
        <v>253.94235</v>
      </c>
      <c r="N23" s="14">
        <v>8.145188955745601</v>
      </c>
      <c r="Q23" s="11"/>
      <c r="R23" s="11"/>
      <c r="T23" s="24"/>
      <c r="W23" s="24"/>
      <c r="Z23" s="24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>
      <c r="A24" s="46"/>
      <c r="B24" s="12" t="s">
        <v>8</v>
      </c>
      <c r="C24" s="13">
        <v>68</v>
      </c>
      <c r="D24" s="14">
        <v>0.847246449040618</v>
      </c>
      <c r="E24" s="13">
        <v>43.48378</v>
      </c>
      <c r="F24" s="14">
        <v>6.095535484090914</v>
      </c>
      <c r="G24" s="13">
        <v>399</v>
      </c>
      <c r="H24" s="14">
        <v>9.263988855351753</v>
      </c>
      <c r="I24" s="13">
        <v>282.62697</v>
      </c>
      <c r="J24" s="14">
        <v>11.75493298537061</v>
      </c>
      <c r="K24" s="13">
        <v>467</v>
      </c>
      <c r="L24" s="14">
        <v>3.7865888267250467</v>
      </c>
      <c r="M24" s="13">
        <v>326.11075</v>
      </c>
      <c r="N24" s="14">
        <v>10.459986998032878</v>
      </c>
      <c r="Q24" s="11"/>
      <c r="R24" s="11"/>
      <c r="T24" s="24"/>
      <c r="W24" s="24"/>
      <c r="Z24" s="24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12">
      <c r="A25" s="46"/>
      <c r="B25" s="12" t="s">
        <v>9</v>
      </c>
      <c r="C25" s="13">
        <v>14</v>
      </c>
      <c r="D25" s="14">
        <v>0.174433092449539</v>
      </c>
      <c r="E25" s="13">
        <v>19.47643</v>
      </c>
      <c r="F25" s="14">
        <v>2.7301966427116686</v>
      </c>
      <c r="G25" s="13">
        <v>198</v>
      </c>
      <c r="H25" s="14">
        <v>4.597167401903877</v>
      </c>
      <c r="I25" s="13">
        <v>273.91779</v>
      </c>
      <c r="J25" s="14">
        <v>11.392703481025961</v>
      </c>
      <c r="K25" s="13">
        <v>212</v>
      </c>
      <c r="L25" s="14">
        <v>1.7189653774426337</v>
      </c>
      <c r="M25" s="13">
        <v>293.39422</v>
      </c>
      <c r="N25" s="14">
        <v>9.410605834054836</v>
      </c>
      <c r="Q25" s="11"/>
      <c r="R25" s="11"/>
      <c r="T25" s="24"/>
      <c r="W25" s="24"/>
      <c r="Z25" s="24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ht="12">
      <c r="A26" s="46"/>
      <c r="B26" s="12" t="s">
        <v>10</v>
      </c>
      <c r="C26" s="13">
        <v>4</v>
      </c>
      <c r="D26" s="14">
        <v>0.049838026414153996</v>
      </c>
      <c r="E26" s="13">
        <v>11.36681</v>
      </c>
      <c r="F26" s="14">
        <v>1.5933939895731108</v>
      </c>
      <c r="G26" s="13">
        <v>93</v>
      </c>
      <c r="H26" s="14">
        <v>2.1592755978639424</v>
      </c>
      <c r="I26" s="13">
        <v>275.03415</v>
      </c>
      <c r="J26" s="14">
        <v>11.43913477874517</v>
      </c>
      <c r="K26" s="13">
        <v>97</v>
      </c>
      <c r="L26" s="14">
        <v>0.7865077434525257</v>
      </c>
      <c r="M26" s="13">
        <v>286.40096</v>
      </c>
      <c r="N26" s="14">
        <v>9.186297347830866</v>
      </c>
      <c r="Q26" s="11"/>
      <c r="R26" s="11"/>
      <c r="T26" s="24"/>
      <c r="W26" s="24"/>
      <c r="Z26" s="24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ht="12">
      <c r="A27" s="46"/>
      <c r="B27" s="12" t="s">
        <v>11</v>
      </c>
      <c r="C27" s="13">
        <v>0</v>
      </c>
      <c r="D27" s="14">
        <v>0</v>
      </c>
      <c r="E27" s="13">
        <v>0</v>
      </c>
      <c r="F27" s="14">
        <v>0</v>
      </c>
      <c r="G27" s="13">
        <v>35</v>
      </c>
      <c r="H27" s="14">
        <v>0.812630601346645</v>
      </c>
      <c r="I27" s="13">
        <v>248.83734</v>
      </c>
      <c r="J27" s="14">
        <v>10.3495652094274</v>
      </c>
      <c r="K27" s="13">
        <v>35</v>
      </c>
      <c r="L27" s="14">
        <v>0.2837914538230763</v>
      </c>
      <c r="M27" s="13">
        <v>248.83734</v>
      </c>
      <c r="N27" s="14">
        <v>7.981445999633826</v>
      </c>
      <c r="Q27" s="11"/>
      <c r="R27" s="11"/>
      <c r="T27" s="24"/>
      <c r="W27" s="24"/>
      <c r="Z27" s="24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ht="12">
      <c r="A28" s="46"/>
      <c r="B28" s="15" t="s">
        <v>12</v>
      </c>
      <c r="C28" s="16">
        <v>1</v>
      </c>
      <c r="D28" s="17">
        <v>0.012459506603538499</v>
      </c>
      <c r="E28" s="16">
        <v>11.48391</v>
      </c>
      <c r="F28" s="17">
        <v>1.6098090115695205</v>
      </c>
      <c r="G28" s="16">
        <v>26</v>
      </c>
      <c r="H28" s="17">
        <v>0.6036684467146506</v>
      </c>
      <c r="I28" s="16">
        <v>742.84718</v>
      </c>
      <c r="J28" s="17">
        <v>30.896268743466127</v>
      </c>
      <c r="K28" s="16">
        <v>27</v>
      </c>
      <c r="L28" s="17">
        <v>0.21892483580637315</v>
      </c>
      <c r="M28" s="16">
        <v>754.33109</v>
      </c>
      <c r="N28" s="17">
        <v>24.19513430211046</v>
      </c>
      <c r="Q28" s="11"/>
      <c r="R28" s="11"/>
      <c r="T28" s="24"/>
      <c r="W28" s="24"/>
      <c r="Z28" s="24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12">
      <c r="A29" s="46"/>
      <c r="B29" s="5" t="s">
        <v>13</v>
      </c>
      <c r="C29" s="19">
        <v>8026</v>
      </c>
      <c r="D29" s="18">
        <v>100</v>
      </c>
      <c r="E29" s="19">
        <v>713.37096</v>
      </c>
      <c r="F29" s="18">
        <v>100</v>
      </c>
      <c r="G29" s="19">
        <v>4307</v>
      </c>
      <c r="H29" s="18">
        <v>100</v>
      </c>
      <c r="I29" s="19">
        <v>2404.32651</v>
      </c>
      <c r="J29" s="18">
        <v>100</v>
      </c>
      <c r="K29" s="19">
        <v>12333</v>
      </c>
      <c r="L29" s="18">
        <v>100</v>
      </c>
      <c r="M29" s="19">
        <v>3117.69747</v>
      </c>
      <c r="N29" s="18">
        <v>100</v>
      </c>
      <c r="Q29" s="11"/>
      <c r="R29" s="11"/>
      <c r="S29" s="11"/>
      <c r="T29" s="24"/>
      <c r="U29" s="24"/>
      <c r="V29" s="11"/>
      <c r="W29" s="24"/>
      <c r="X29" s="24"/>
      <c r="Y29" s="11"/>
      <c r="Z29" s="24"/>
      <c r="AA29" s="24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2" customHeight="1">
      <c r="A30" s="46" t="s">
        <v>82</v>
      </c>
      <c r="B30" s="8" t="s">
        <v>80</v>
      </c>
      <c r="C30" s="9">
        <v>2048</v>
      </c>
      <c r="D30" s="10">
        <v>15.48816456174847</v>
      </c>
      <c r="E30" s="9">
        <v>74.6979</v>
      </c>
      <c r="F30" s="10">
        <v>3.8998292296648627</v>
      </c>
      <c r="G30" s="9">
        <v>335</v>
      </c>
      <c r="H30" s="10">
        <v>6.648144473109744</v>
      </c>
      <c r="I30" s="9">
        <v>10.01076</v>
      </c>
      <c r="J30" s="10">
        <v>0.18568810708329506</v>
      </c>
      <c r="K30" s="9">
        <v>2383</v>
      </c>
      <c r="L30" s="10">
        <v>13.048954112364473</v>
      </c>
      <c r="M30" s="9">
        <v>84.70866</v>
      </c>
      <c r="N30" s="10">
        <v>1.1593469956251046</v>
      </c>
      <c r="O30" s="11"/>
      <c r="P30" s="11"/>
      <c r="Q30" s="11"/>
      <c r="R30" s="11"/>
      <c r="T30" s="24"/>
      <c r="W30" s="24"/>
      <c r="Z30" s="2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>
      <c r="A31" s="46"/>
      <c r="B31" s="12" t="s">
        <v>3</v>
      </c>
      <c r="C31" s="13">
        <v>4696</v>
      </c>
      <c r="D31" s="14">
        <v>35.513877334946685</v>
      </c>
      <c r="E31" s="13">
        <v>341.93648</v>
      </c>
      <c r="F31" s="14">
        <v>17.851825545198924</v>
      </c>
      <c r="G31" s="13">
        <v>783</v>
      </c>
      <c r="H31" s="14">
        <v>15.538797380432625</v>
      </c>
      <c r="I31" s="13">
        <v>59.65885</v>
      </c>
      <c r="J31" s="14">
        <v>1.1066031876966622</v>
      </c>
      <c r="K31" s="13">
        <v>5479</v>
      </c>
      <c r="L31" s="14">
        <v>30.002190340597963</v>
      </c>
      <c r="M31" s="13">
        <v>401.59533</v>
      </c>
      <c r="N31" s="14">
        <v>5.496348771100528</v>
      </c>
      <c r="Q31" s="11"/>
      <c r="R31" s="11"/>
      <c r="T31" s="24"/>
      <c r="W31" s="24"/>
      <c r="Z31" s="24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>
      <c r="A32" s="46"/>
      <c r="B32" s="12" t="s">
        <v>4</v>
      </c>
      <c r="C32" s="13">
        <v>2612</v>
      </c>
      <c r="D32" s="14">
        <v>19.75345988051123</v>
      </c>
      <c r="E32" s="13">
        <v>318.25987</v>
      </c>
      <c r="F32" s="14">
        <v>16.615716688894057</v>
      </c>
      <c r="G32" s="13">
        <v>699</v>
      </c>
      <c r="H32" s="14">
        <v>13.871799960309586</v>
      </c>
      <c r="I32" s="13">
        <v>86.52178</v>
      </c>
      <c r="J32" s="14">
        <v>1.604879704405789</v>
      </c>
      <c r="K32" s="13">
        <v>3311</v>
      </c>
      <c r="L32" s="14">
        <v>18.130544299638593</v>
      </c>
      <c r="M32" s="13">
        <v>404.78165</v>
      </c>
      <c r="N32" s="14">
        <v>5.539957659720654</v>
      </c>
      <c r="Q32" s="11"/>
      <c r="R32" s="11"/>
      <c r="T32" s="24"/>
      <c r="W32" s="24"/>
      <c r="Z32" s="24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2">
      <c r="A33" s="46"/>
      <c r="B33" s="12" t="s">
        <v>5</v>
      </c>
      <c r="C33" s="13">
        <v>1445</v>
      </c>
      <c r="D33" s="14">
        <v>10.927928609241473</v>
      </c>
      <c r="E33" s="13">
        <v>248.71102</v>
      </c>
      <c r="F33" s="14">
        <v>12.984709148928715</v>
      </c>
      <c r="G33" s="13">
        <v>541</v>
      </c>
      <c r="H33" s="14">
        <v>10.736257193887676</v>
      </c>
      <c r="I33" s="13">
        <v>94.56012</v>
      </c>
      <c r="J33" s="14">
        <v>1.7539816845443534</v>
      </c>
      <c r="K33" s="13">
        <v>1986</v>
      </c>
      <c r="L33" s="14">
        <v>10.875041068886212</v>
      </c>
      <c r="M33" s="13">
        <v>343.27114</v>
      </c>
      <c r="N33" s="14">
        <v>4.698107192863217</v>
      </c>
      <c r="Q33" s="11"/>
      <c r="R33" s="11"/>
      <c r="T33" s="24"/>
      <c r="W33" s="24"/>
      <c r="Z33" s="24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2">
      <c r="A34" s="46"/>
      <c r="B34" s="12" t="s">
        <v>6</v>
      </c>
      <c r="C34" s="13">
        <v>1272</v>
      </c>
      <c r="D34" s="14">
        <v>9.619602208273463</v>
      </c>
      <c r="E34" s="13">
        <v>307.08879</v>
      </c>
      <c r="F34" s="14">
        <v>16.032496754854083</v>
      </c>
      <c r="G34" s="13">
        <v>668</v>
      </c>
      <c r="H34" s="14">
        <v>13.256598531454653</v>
      </c>
      <c r="I34" s="13">
        <v>165.07519</v>
      </c>
      <c r="J34" s="14">
        <v>3.061955291857489</v>
      </c>
      <c r="K34" s="13">
        <v>1940</v>
      </c>
      <c r="L34" s="14">
        <v>10.623151900120469</v>
      </c>
      <c r="M34" s="13">
        <v>472.16398</v>
      </c>
      <c r="N34" s="14">
        <v>6.462171537778923</v>
      </c>
      <c r="Q34" s="11"/>
      <c r="R34" s="11"/>
      <c r="T34" s="24"/>
      <c r="W34" s="24"/>
      <c r="Z34" s="24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2">
      <c r="A35" s="46"/>
      <c r="B35" s="12" t="s">
        <v>7</v>
      </c>
      <c r="C35" s="13">
        <v>784</v>
      </c>
      <c r="D35" s="14">
        <v>5.929062996294336</v>
      </c>
      <c r="E35" s="13">
        <v>295.49669</v>
      </c>
      <c r="F35" s="14">
        <v>15.42729620151593</v>
      </c>
      <c r="G35" s="13">
        <v>718</v>
      </c>
      <c r="H35" s="14">
        <v>14.248858900575511</v>
      </c>
      <c r="I35" s="13">
        <v>276.87384</v>
      </c>
      <c r="J35" s="14">
        <v>5.135691920541807</v>
      </c>
      <c r="K35" s="13">
        <v>1502</v>
      </c>
      <c r="L35" s="14">
        <v>8.224728945351002</v>
      </c>
      <c r="M35" s="13">
        <v>572.37053</v>
      </c>
      <c r="N35" s="14">
        <v>7.833627097156876</v>
      </c>
      <c r="Q35" s="11"/>
      <c r="R35" s="11"/>
      <c r="T35" s="24"/>
      <c r="W35" s="24"/>
      <c r="Z35" s="24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2">
      <c r="A36" s="46"/>
      <c r="B36" s="12" t="s">
        <v>8</v>
      </c>
      <c r="C36" s="13">
        <v>278</v>
      </c>
      <c r="D36" s="14">
        <v>2.102397337971716</v>
      </c>
      <c r="E36" s="13">
        <v>184.0692</v>
      </c>
      <c r="F36" s="14">
        <v>9.609887914399568</v>
      </c>
      <c r="G36" s="13">
        <v>581</v>
      </c>
      <c r="H36" s="14">
        <v>11.530065489184363</v>
      </c>
      <c r="I36" s="13">
        <v>406.60941</v>
      </c>
      <c r="J36" s="14">
        <v>7.542137826214535</v>
      </c>
      <c r="K36" s="13">
        <v>859</v>
      </c>
      <c r="L36" s="14">
        <v>4.7037564341255065</v>
      </c>
      <c r="M36" s="13">
        <v>590.67861</v>
      </c>
      <c r="N36" s="14">
        <v>8.084196726562702</v>
      </c>
      <c r="Q36" s="11"/>
      <c r="R36" s="11"/>
      <c r="T36" s="24"/>
      <c r="W36" s="24"/>
      <c r="Z36" s="24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2">
      <c r="A37" s="46"/>
      <c r="B37" s="12" t="s">
        <v>9</v>
      </c>
      <c r="C37" s="13">
        <v>71</v>
      </c>
      <c r="D37" s="14">
        <v>0.5369432050215533</v>
      </c>
      <c r="E37" s="13">
        <v>92.16175</v>
      </c>
      <c r="F37" s="14">
        <v>4.811582206555547</v>
      </c>
      <c r="G37" s="13">
        <v>326</v>
      </c>
      <c r="H37" s="14">
        <v>6.4695376066679895</v>
      </c>
      <c r="I37" s="13">
        <v>448.68244</v>
      </c>
      <c r="J37" s="14">
        <v>8.322544238910343</v>
      </c>
      <c r="K37" s="13">
        <v>397</v>
      </c>
      <c r="L37" s="14">
        <v>2.1739130434782608</v>
      </c>
      <c r="M37" s="13">
        <v>540.84419</v>
      </c>
      <c r="N37" s="14">
        <v>7.402148573449199</v>
      </c>
      <c r="Q37" s="11"/>
      <c r="R37" s="11"/>
      <c r="T37" s="24"/>
      <c r="W37" s="24"/>
      <c r="Z37" s="24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>
      <c r="A38" s="46"/>
      <c r="B38" s="12" t="s">
        <v>10</v>
      </c>
      <c r="C38" s="13">
        <v>17</v>
      </c>
      <c r="D38" s="14">
        <v>0.12856386599107616</v>
      </c>
      <c r="E38" s="13">
        <v>52.99294</v>
      </c>
      <c r="F38" s="14">
        <v>2.7666563099883166</v>
      </c>
      <c r="G38" s="13">
        <v>222</v>
      </c>
      <c r="H38" s="14">
        <v>4.405636038896606</v>
      </c>
      <c r="I38" s="13">
        <v>679.73429</v>
      </c>
      <c r="J38" s="14">
        <v>12.608290842024735</v>
      </c>
      <c r="K38" s="13">
        <v>239</v>
      </c>
      <c r="L38" s="14">
        <v>1.3087285072828825</v>
      </c>
      <c r="M38" s="13">
        <v>732.72723</v>
      </c>
      <c r="N38" s="14">
        <v>10.028314846595437</v>
      </c>
      <c r="Q38" s="11"/>
      <c r="R38" s="11"/>
      <c r="T38" s="24"/>
      <c r="W38" s="24"/>
      <c r="Z38" s="24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>
      <c r="A39" s="46"/>
      <c r="B39" s="12" t="s">
        <v>11</v>
      </c>
      <c r="C39" s="13">
        <v>0</v>
      </c>
      <c r="D39" s="14">
        <v>0</v>
      </c>
      <c r="E39" s="13">
        <v>0</v>
      </c>
      <c r="F39" s="14">
        <v>0</v>
      </c>
      <c r="G39" s="13">
        <v>88</v>
      </c>
      <c r="H39" s="14">
        <v>1.746378249652709</v>
      </c>
      <c r="I39" s="13">
        <v>613.17184</v>
      </c>
      <c r="J39" s="14">
        <v>11.373633798670737</v>
      </c>
      <c r="K39" s="13">
        <v>88</v>
      </c>
      <c r="L39" s="14">
        <v>0.4818749315518563</v>
      </c>
      <c r="M39" s="13">
        <v>613.17184</v>
      </c>
      <c r="N39" s="14">
        <v>8.39204551820224</v>
      </c>
      <c r="Q39" s="11"/>
      <c r="R39" s="11"/>
      <c r="T39" s="24"/>
      <c r="W39" s="24"/>
      <c r="Z39" s="24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3" ht="12">
      <c r="A40" s="46"/>
      <c r="B40" s="15" t="s">
        <v>12</v>
      </c>
      <c r="C40" s="16">
        <v>0</v>
      </c>
      <c r="D40" s="17">
        <v>0</v>
      </c>
      <c r="E40" s="16">
        <v>0</v>
      </c>
      <c r="F40" s="17">
        <v>0</v>
      </c>
      <c r="G40" s="16">
        <v>78</v>
      </c>
      <c r="H40" s="17">
        <v>1.5479261758285374</v>
      </c>
      <c r="I40" s="16">
        <v>2550.27066</v>
      </c>
      <c r="J40" s="17">
        <v>47.30459339805025</v>
      </c>
      <c r="K40" s="16">
        <v>78</v>
      </c>
      <c r="L40" s="17">
        <v>0.4271164166027817</v>
      </c>
      <c r="M40" s="16">
        <v>2550.27066</v>
      </c>
      <c r="N40" s="17">
        <v>34.90373508094512</v>
      </c>
      <c r="Q40" s="11"/>
      <c r="R40" s="11"/>
      <c r="T40" s="24"/>
      <c r="W40" s="24"/>
      <c r="Z40" s="24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3" ht="12">
      <c r="A41" s="46"/>
      <c r="B41" s="5" t="s">
        <v>13</v>
      </c>
      <c r="C41" s="19">
        <v>13223</v>
      </c>
      <c r="D41" s="18">
        <v>100</v>
      </c>
      <c r="E41" s="19">
        <v>1915.41464</v>
      </c>
      <c r="F41" s="18">
        <v>100</v>
      </c>
      <c r="G41" s="19">
        <v>5039</v>
      </c>
      <c r="H41" s="18">
        <v>100</v>
      </c>
      <c r="I41" s="19">
        <v>5391.16918</v>
      </c>
      <c r="J41" s="18">
        <v>100</v>
      </c>
      <c r="K41" s="19">
        <v>18262</v>
      </c>
      <c r="L41" s="18">
        <v>100</v>
      </c>
      <c r="M41" s="19">
        <v>7306.58382</v>
      </c>
      <c r="N41" s="18">
        <v>100</v>
      </c>
      <c r="Q41" s="11"/>
      <c r="R41" s="11"/>
      <c r="S41" s="11"/>
      <c r="T41" s="24"/>
      <c r="U41" s="24"/>
      <c r="V41" s="11"/>
      <c r="W41" s="24"/>
      <c r="X41" s="24"/>
      <c r="Y41" s="11"/>
      <c r="Z41" s="24"/>
      <c r="AA41" s="24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2" customHeight="1">
      <c r="A42" s="46" t="s">
        <v>83</v>
      </c>
      <c r="B42" s="8" t="s">
        <v>80</v>
      </c>
      <c r="C42" s="9">
        <v>4734</v>
      </c>
      <c r="D42" s="10">
        <v>14.36547915275839</v>
      </c>
      <c r="E42" s="9">
        <v>169.54281</v>
      </c>
      <c r="F42" s="10">
        <v>3.51889182505987</v>
      </c>
      <c r="G42" s="9">
        <v>458</v>
      </c>
      <c r="H42" s="10">
        <v>8.705569283406197</v>
      </c>
      <c r="I42" s="9">
        <v>12.8062</v>
      </c>
      <c r="J42" s="10">
        <v>0.372202736379226</v>
      </c>
      <c r="K42" s="9">
        <v>5192</v>
      </c>
      <c r="L42" s="10">
        <v>13.586288106764359</v>
      </c>
      <c r="M42" s="9">
        <v>182.34901</v>
      </c>
      <c r="N42" s="10">
        <v>2.207955762473138</v>
      </c>
      <c r="O42" s="11"/>
      <c r="P42" s="11"/>
      <c r="Q42" s="11"/>
      <c r="R42" s="11"/>
      <c r="T42" s="24"/>
      <c r="W42" s="24"/>
      <c r="Z42" s="24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>
      <c r="A43" s="46"/>
      <c r="B43" s="12" t="s">
        <v>3</v>
      </c>
      <c r="C43" s="13">
        <v>12109</v>
      </c>
      <c r="D43" s="14">
        <v>36.74515991988833</v>
      </c>
      <c r="E43" s="13">
        <v>882.62251</v>
      </c>
      <c r="F43" s="14">
        <v>18.31899055496853</v>
      </c>
      <c r="G43" s="13">
        <v>862</v>
      </c>
      <c r="H43" s="14">
        <v>16.38471773427105</v>
      </c>
      <c r="I43" s="13">
        <v>65.85638</v>
      </c>
      <c r="J43" s="14">
        <v>1.9140670022356463</v>
      </c>
      <c r="K43" s="13">
        <v>12971</v>
      </c>
      <c r="L43" s="14">
        <v>33.94216930524663</v>
      </c>
      <c r="M43" s="13">
        <v>948.47889</v>
      </c>
      <c r="N43" s="14">
        <v>11.484567044041674</v>
      </c>
      <c r="Q43" s="11"/>
      <c r="R43" s="11"/>
      <c r="T43" s="24"/>
      <c r="W43" s="24"/>
      <c r="Z43" s="24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>
      <c r="A44" s="46"/>
      <c r="B44" s="12" t="s">
        <v>4</v>
      </c>
      <c r="C44" s="13">
        <v>6401</v>
      </c>
      <c r="D44" s="14">
        <v>19.4240456393761</v>
      </c>
      <c r="E44" s="13">
        <v>778.80403</v>
      </c>
      <c r="F44" s="14">
        <v>16.16421914023179</v>
      </c>
      <c r="G44" s="13">
        <v>781</v>
      </c>
      <c r="H44" s="14">
        <v>14.845086485459039</v>
      </c>
      <c r="I44" s="13">
        <v>96.36665</v>
      </c>
      <c r="J44" s="14">
        <v>2.800825445932372</v>
      </c>
      <c r="K44" s="13">
        <v>7182</v>
      </c>
      <c r="L44" s="14">
        <v>18.79366740808583</v>
      </c>
      <c r="M44" s="13">
        <v>875.17068</v>
      </c>
      <c r="N44" s="14">
        <v>10.596921508120799</v>
      </c>
      <c r="Q44" s="11"/>
      <c r="R44" s="11"/>
      <c r="T44" s="24"/>
      <c r="W44" s="24"/>
      <c r="Z44" s="24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1:43" ht="12">
      <c r="A45" s="46"/>
      <c r="B45" s="12" t="s">
        <v>5</v>
      </c>
      <c r="C45" s="13">
        <v>3710</v>
      </c>
      <c r="D45" s="14">
        <v>11.258117375735875</v>
      </c>
      <c r="E45" s="13">
        <v>639.98963</v>
      </c>
      <c r="F45" s="14">
        <v>13.283101047635645</v>
      </c>
      <c r="G45" s="13">
        <v>555</v>
      </c>
      <c r="H45" s="14">
        <v>10.54932522334157</v>
      </c>
      <c r="I45" s="13">
        <v>96.37188</v>
      </c>
      <c r="J45" s="14">
        <v>2.8009774520162423</v>
      </c>
      <c r="K45" s="13">
        <v>4265</v>
      </c>
      <c r="L45" s="14">
        <v>11.16053905534476</v>
      </c>
      <c r="M45" s="13">
        <v>736.36151</v>
      </c>
      <c r="N45" s="14">
        <v>8.916163785413046</v>
      </c>
      <c r="Q45" s="11"/>
      <c r="R45" s="11"/>
      <c r="T45" s="24"/>
      <c r="W45" s="24"/>
      <c r="Z45" s="24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ht="12">
      <c r="A46" s="46"/>
      <c r="B46" s="12" t="s">
        <v>6</v>
      </c>
      <c r="C46" s="13">
        <v>3141</v>
      </c>
      <c r="D46" s="14">
        <v>9.531468107058323</v>
      </c>
      <c r="E46" s="13">
        <v>758.95704</v>
      </c>
      <c r="F46" s="14">
        <v>15.752291256866847</v>
      </c>
      <c r="G46" s="13">
        <v>744</v>
      </c>
      <c r="H46" s="14">
        <v>14.141798137236266</v>
      </c>
      <c r="I46" s="13">
        <v>181.3215</v>
      </c>
      <c r="J46" s="14">
        <v>5.269975360714796</v>
      </c>
      <c r="K46" s="13">
        <v>3885</v>
      </c>
      <c r="L46" s="14">
        <v>10.166165118409001</v>
      </c>
      <c r="M46" s="13">
        <v>940.27854</v>
      </c>
      <c r="N46" s="14">
        <v>11.38527388069082</v>
      </c>
      <c r="Q46" s="11"/>
      <c r="R46" s="11"/>
      <c r="T46" s="24"/>
      <c r="W46" s="24"/>
      <c r="Z46" s="24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ht="12">
      <c r="A47" s="46"/>
      <c r="B47" s="12" t="s">
        <v>7</v>
      </c>
      <c r="C47" s="13">
        <v>1963</v>
      </c>
      <c r="D47" s="14">
        <v>5.95678825028828</v>
      </c>
      <c r="E47" s="13">
        <v>733.71382</v>
      </c>
      <c r="F47" s="14">
        <v>15.228363639433894</v>
      </c>
      <c r="G47" s="13">
        <v>765</v>
      </c>
      <c r="H47" s="14">
        <v>14.540961794335677</v>
      </c>
      <c r="I47" s="13">
        <v>293.52564</v>
      </c>
      <c r="J47" s="14">
        <v>8.531105746081085</v>
      </c>
      <c r="K47" s="13">
        <v>2728</v>
      </c>
      <c r="L47" s="14">
        <v>7.138558157791443</v>
      </c>
      <c r="M47" s="13">
        <v>1027.23946</v>
      </c>
      <c r="N47" s="14">
        <v>12.438231965979933</v>
      </c>
      <c r="Q47" s="11"/>
      <c r="R47" s="11"/>
      <c r="T47" s="24"/>
      <c r="W47" s="24"/>
      <c r="Z47" s="24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 ht="12">
      <c r="A48" s="46"/>
      <c r="B48" s="12" t="s">
        <v>8</v>
      </c>
      <c r="C48" s="13">
        <v>693</v>
      </c>
      <c r="D48" s="14">
        <v>2.102931358863871</v>
      </c>
      <c r="E48" s="13">
        <v>456.4221</v>
      </c>
      <c r="F48" s="14">
        <v>9.473123610884228</v>
      </c>
      <c r="G48" s="13">
        <v>564</v>
      </c>
      <c r="H48" s="14">
        <v>10.72039536209846</v>
      </c>
      <c r="I48" s="13">
        <v>389.95758</v>
      </c>
      <c r="J48" s="14">
        <v>11.333828797599674</v>
      </c>
      <c r="K48" s="13">
        <v>1257</v>
      </c>
      <c r="L48" s="14">
        <v>3.289284312442758</v>
      </c>
      <c r="M48" s="13">
        <v>846.37968</v>
      </c>
      <c r="N48" s="14">
        <v>10.248308404285664</v>
      </c>
      <c r="Q48" s="11"/>
      <c r="R48" s="11"/>
      <c r="T48" s="24"/>
      <c r="W48" s="24"/>
      <c r="Z48" s="2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>
      <c r="A49" s="46"/>
      <c r="B49" s="12" t="s">
        <v>9</v>
      </c>
      <c r="C49" s="13">
        <v>153</v>
      </c>
      <c r="D49" s="14">
        <v>0.46428354676215333</v>
      </c>
      <c r="E49" s="13">
        <v>204.37395</v>
      </c>
      <c r="F49" s="14">
        <v>4.241818464081105</v>
      </c>
      <c r="G49" s="13">
        <v>286</v>
      </c>
      <c r="H49" s="14">
        <v>5.4362288538300705</v>
      </c>
      <c r="I49" s="13">
        <v>395.39553</v>
      </c>
      <c r="J49" s="14">
        <v>11.491878794499097</v>
      </c>
      <c r="K49" s="13">
        <v>439</v>
      </c>
      <c r="L49" s="14">
        <v>1.148763574512626</v>
      </c>
      <c r="M49" s="13">
        <v>599.76948</v>
      </c>
      <c r="N49" s="14">
        <v>7.262252092959087</v>
      </c>
      <c r="Q49" s="11"/>
      <c r="R49" s="11"/>
      <c r="T49" s="24"/>
      <c r="W49" s="24"/>
      <c r="Z49" s="2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>
      <c r="A50" s="46"/>
      <c r="B50" s="12" t="s">
        <v>10</v>
      </c>
      <c r="C50" s="13">
        <v>40</v>
      </c>
      <c r="D50" s="14">
        <v>0.12138131941494204</v>
      </c>
      <c r="E50" s="13">
        <v>119.45723</v>
      </c>
      <c r="F50" s="14">
        <v>2.479356512324508</v>
      </c>
      <c r="G50" s="13">
        <v>160</v>
      </c>
      <c r="H50" s="14">
        <v>3.0412469112336056</v>
      </c>
      <c r="I50" s="13">
        <v>476.93389</v>
      </c>
      <c r="J50" s="14">
        <v>13.861730952975027</v>
      </c>
      <c r="K50" s="13">
        <v>200</v>
      </c>
      <c r="L50" s="14">
        <v>0.523354703650399</v>
      </c>
      <c r="M50" s="13">
        <v>596.39112</v>
      </c>
      <c r="N50" s="14">
        <v>7.221345540026835</v>
      </c>
      <c r="Q50" s="11"/>
      <c r="R50" s="11"/>
      <c r="T50" s="24"/>
      <c r="W50" s="24"/>
      <c r="Z50" s="2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2">
      <c r="A51" s="46"/>
      <c r="B51" s="12" t="s">
        <v>11</v>
      </c>
      <c r="C51" s="13">
        <v>8</v>
      </c>
      <c r="D51" s="14">
        <v>0.024276263882988407</v>
      </c>
      <c r="E51" s="13">
        <v>53.07966</v>
      </c>
      <c r="F51" s="14">
        <v>1.1016779871169848</v>
      </c>
      <c r="G51" s="13">
        <v>47</v>
      </c>
      <c r="H51" s="14">
        <v>0.8933662801748717</v>
      </c>
      <c r="I51" s="13">
        <v>313.77317</v>
      </c>
      <c r="J51" s="14">
        <v>9.119585238117791</v>
      </c>
      <c r="K51" s="13">
        <v>55</v>
      </c>
      <c r="L51" s="14">
        <v>0.14392254350385975</v>
      </c>
      <c r="M51" s="13">
        <v>366.85283</v>
      </c>
      <c r="N51" s="14">
        <v>4.442002838282908</v>
      </c>
      <c r="Q51" s="11"/>
      <c r="R51" s="11"/>
      <c r="T51" s="24"/>
      <c r="W51" s="24"/>
      <c r="Z51" s="2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ht="12">
      <c r="A52" s="46"/>
      <c r="B52" s="15" t="s">
        <v>12</v>
      </c>
      <c r="C52" s="16">
        <v>2</v>
      </c>
      <c r="D52" s="17">
        <v>0.006069065970747102</v>
      </c>
      <c r="E52" s="16">
        <v>21.11116</v>
      </c>
      <c r="F52" s="17">
        <v>0.4381659613965991</v>
      </c>
      <c r="G52" s="16">
        <v>39</v>
      </c>
      <c r="H52" s="17">
        <v>0.7413039346131914</v>
      </c>
      <c r="I52" s="16">
        <v>1118.34334</v>
      </c>
      <c r="J52" s="17">
        <v>32.50382247344904</v>
      </c>
      <c r="K52" s="16">
        <v>41</v>
      </c>
      <c r="L52" s="17">
        <v>0.1072877142483318</v>
      </c>
      <c r="M52" s="16">
        <v>1139.4545</v>
      </c>
      <c r="N52" s="17">
        <v>13.796977177726099</v>
      </c>
      <c r="Q52" s="11"/>
      <c r="R52" s="11"/>
      <c r="T52" s="24"/>
      <c r="W52" s="24"/>
      <c r="Z52" s="2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3" ht="12">
      <c r="A53" s="46"/>
      <c r="B53" s="5" t="s">
        <v>13</v>
      </c>
      <c r="C53" s="19">
        <v>32954</v>
      </c>
      <c r="D53" s="18">
        <v>100</v>
      </c>
      <c r="E53" s="19">
        <v>4818.07394</v>
      </c>
      <c r="F53" s="18">
        <v>100</v>
      </c>
      <c r="G53" s="19">
        <v>5261</v>
      </c>
      <c r="H53" s="18">
        <v>100</v>
      </c>
      <c r="I53" s="19">
        <v>3440.65176</v>
      </c>
      <c r="J53" s="18">
        <v>100</v>
      </c>
      <c r="K53" s="19">
        <v>38215</v>
      </c>
      <c r="L53" s="18">
        <v>100</v>
      </c>
      <c r="M53" s="19">
        <v>8258.7257</v>
      </c>
      <c r="N53" s="18">
        <v>100</v>
      </c>
      <c r="Q53" s="11"/>
      <c r="R53" s="11"/>
      <c r="S53" s="11"/>
      <c r="T53" s="24"/>
      <c r="U53" s="24"/>
      <c r="V53" s="11"/>
      <c r="W53" s="24"/>
      <c r="X53" s="24"/>
      <c r="Y53" s="11"/>
      <c r="Z53" s="24"/>
      <c r="AA53" s="2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3" ht="12" customHeight="1">
      <c r="A54" s="46" t="s">
        <v>84</v>
      </c>
      <c r="B54" s="8" t="s">
        <v>80</v>
      </c>
      <c r="C54" s="9">
        <v>4548</v>
      </c>
      <c r="D54" s="10">
        <v>17.63952992281736</v>
      </c>
      <c r="E54" s="9">
        <v>167.11273</v>
      </c>
      <c r="F54" s="10">
        <v>5.076803373695969</v>
      </c>
      <c r="G54" s="9">
        <v>265</v>
      </c>
      <c r="H54" s="10">
        <v>9.699853587115665</v>
      </c>
      <c r="I54" s="9">
        <v>7.75373</v>
      </c>
      <c r="J54" s="10">
        <v>0.46008233209032806</v>
      </c>
      <c r="K54" s="9">
        <v>4813</v>
      </c>
      <c r="L54" s="10">
        <v>16.878835700508503</v>
      </c>
      <c r="M54" s="9">
        <v>174.86646</v>
      </c>
      <c r="N54" s="10">
        <v>3.5135026749725244</v>
      </c>
      <c r="O54" s="11"/>
      <c r="P54" s="11"/>
      <c r="Q54" s="11"/>
      <c r="R54" s="11"/>
      <c r="T54" s="24"/>
      <c r="W54" s="24"/>
      <c r="Z54" s="2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3" ht="12">
      <c r="A55" s="46"/>
      <c r="B55" s="12" t="s">
        <v>3</v>
      </c>
      <c r="C55" s="13">
        <v>10046</v>
      </c>
      <c r="D55" s="14">
        <v>38.96365822441143</v>
      </c>
      <c r="E55" s="13">
        <v>724.70821</v>
      </c>
      <c r="F55" s="14">
        <v>22.01628257448231</v>
      </c>
      <c r="G55" s="13">
        <v>428</v>
      </c>
      <c r="H55" s="14">
        <v>15.666178623718887</v>
      </c>
      <c r="I55" s="13">
        <v>32.6518</v>
      </c>
      <c r="J55" s="14">
        <v>1.9374567196622752</v>
      </c>
      <c r="K55" s="13">
        <v>10474</v>
      </c>
      <c r="L55" s="14">
        <v>36.731544800981936</v>
      </c>
      <c r="M55" s="13">
        <v>757.36001</v>
      </c>
      <c r="N55" s="14">
        <v>15.217248756864054</v>
      </c>
      <c r="Q55" s="11"/>
      <c r="R55" s="11"/>
      <c r="T55" s="24"/>
      <c r="W55" s="24"/>
      <c r="Z55" s="24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">
      <c r="A56" s="46"/>
      <c r="B56" s="12" t="s">
        <v>4</v>
      </c>
      <c r="C56" s="13">
        <v>4848</v>
      </c>
      <c r="D56" s="14">
        <v>18.803087305588953</v>
      </c>
      <c r="E56" s="13">
        <v>588.92391</v>
      </c>
      <c r="F56" s="14">
        <v>17.891221651026953</v>
      </c>
      <c r="G56" s="13">
        <v>416</v>
      </c>
      <c r="H56" s="14">
        <v>15.226939970717423</v>
      </c>
      <c r="I56" s="13">
        <v>50.915</v>
      </c>
      <c r="J56" s="14">
        <v>3.021138463472297</v>
      </c>
      <c r="K56" s="13">
        <v>5264</v>
      </c>
      <c r="L56" s="14">
        <v>18.460459407329477</v>
      </c>
      <c r="M56" s="13">
        <v>639.83891</v>
      </c>
      <c r="N56" s="14">
        <v>12.85595717918979</v>
      </c>
      <c r="Q56" s="11"/>
      <c r="R56" s="11"/>
      <c r="T56" s="24"/>
      <c r="W56" s="24"/>
      <c r="Z56" s="24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2">
      <c r="A57" s="46"/>
      <c r="B57" s="12" t="s">
        <v>5</v>
      </c>
      <c r="C57" s="13">
        <v>2523</v>
      </c>
      <c r="D57" s="14">
        <v>9.785517589109103</v>
      </c>
      <c r="E57" s="13">
        <v>435.43643</v>
      </c>
      <c r="F57" s="14">
        <v>13.228346738480838</v>
      </c>
      <c r="G57" s="13">
        <v>329</v>
      </c>
      <c r="H57" s="14">
        <v>12.042459736456808</v>
      </c>
      <c r="I57" s="13">
        <v>57.19929</v>
      </c>
      <c r="J57" s="14">
        <v>3.3940287754552942</v>
      </c>
      <c r="K57" s="13">
        <v>2852</v>
      </c>
      <c r="L57" s="14">
        <v>10.001753463089601</v>
      </c>
      <c r="M57" s="13">
        <v>492.63572</v>
      </c>
      <c r="N57" s="14">
        <v>9.898278492096287</v>
      </c>
      <c r="Q57" s="11"/>
      <c r="R57" s="11"/>
      <c r="T57" s="24"/>
      <c r="W57" s="24"/>
      <c r="Z57" s="24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3" ht="12">
      <c r="A58" s="46"/>
      <c r="B58" s="12" t="s">
        <v>6</v>
      </c>
      <c r="C58" s="13">
        <v>2043</v>
      </c>
      <c r="D58" s="14">
        <v>7.923825776674553</v>
      </c>
      <c r="E58" s="13">
        <v>492.98404</v>
      </c>
      <c r="F58" s="14">
        <v>14.976615111549364</v>
      </c>
      <c r="G58" s="13">
        <v>381</v>
      </c>
      <c r="H58" s="14">
        <v>13.945827232796486</v>
      </c>
      <c r="I58" s="13">
        <v>93.52285</v>
      </c>
      <c r="J58" s="14">
        <v>5.549356365482669</v>
      </c>
      <c r="K58" s="13">
        <v>2424</v>
      </c>
      <c r="L58" s="14">
        <v>8.500789058390321</v>
      </c>
      <c r="M58" s="13">
        <v>586.50689</v>
      </c>
      <c r="N58" s="14">
        <v>11.784384077454396</v>
      </c>
      <c r="Q58" s="11"/>
      <c r="R58" s="11"/>
      <c r="T58" s="24"/>
      <c r="W58" s="24"/>
      <c r="Z58" s="24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1:43" ht="12">
      <c r="A59" s="46"/>
      <c r="B59" s="12" t="s">
        <v>7</v>
      </c>
      <c r="C59" s="13">
        <v>1270</v>
      </c>
      <c r="D59" s="14">
        <v>4.92572625373308</v>
      </c>
      <c r="E59" s="13">
        <v>476.16071</v>
      </c>
      <c r="F59" s="14">
        <v>14.465530537077985</v>
      </c>
      <c r="G59" s="13">
        <v>376</v>
      </c>
      <c r="H59" s="14">
        <v>13.762811127379209</v>
      </c>
      <c r="I59" s="13">
        <v>145.22807</v>
      </c>
      <c r="J59" s="14">
        <v>8.617384037176611</v>
      </c>
      <c r="K59" s="13">
        <v>1646</v>
      </c>
      <c r="L59" s="14">
        <v>5.772400490969665</v>
      </c>
      <c r="M59" s="13">
        <v>621.38878</v>
      </c>
      <c r="N59" s="14">
        <v>12.48524811863815</v>
      </c>
      <c r="Q59" s="11"/>
      <c r="R59" s="11"/>
      <c r="T59" s="24"/>
      <c r="W59" s="24"/>
      <c r="Z59" s="24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3" ht="12">
      <c r="A60" s="46"/>
      <c r="B60" s="12" t="s">
        <v>8</v>
      </c>
      <c r="C60" s="13">
        <v>429</v>
      </c>
      <c r="D60" s="14">
        <v>1.663887057363379</v>
      </c>
      <c r="E60" s="13">
        <v>278.59952</v>
      </c>
      <c r="F60" s="14">
        <v>8.463717773302356</v>
      </c>
      <c r="G60" s="13">
        <v>266</v>
      </c>
      <c r="H60" s="14">
        <v>9.736456808199122</v>
      </c>
      <c r="I60" s="13">
        <v>181.51998</v>
      </c>
      <c r="J60" s="14">
        <v>10.770833614194679</v>
      </c>
      <c r="K60" s="13">
        <v>695</v>
      </c>
      <c r="L60" s="14">
        <v>2.43731369454673</v>
      </c>
      <c r="M60" s="13">
        <v>460.1195</v>
      </c>
      <c r="N60" s="14">
        <v>9.244946652760172</v>
      </c>
      <c r="Q60" s="11"/>
      <c r="R60" s="11"/>
      <c r="T60" s="24"/>
      <c r="W60" s="24"/>
      <c r="Z60" s="2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3" ht="12">
      <c r="A61" s="46"/>
      <c r="B61" s="12" t="s">
        <v>9</v>
      </c>
      <c r="C61" s="13">
        <v>61</v>
      </c>
      <c r="D61" s="14">
        <v>0.23659000116355738</v>
      </c>
      <c r="E61" s="13">
        <v>77.53215</v>
      </c>
      <c r="F61" s="14">
        <v>2.355388968212667</v>
      </c>
      <c r="G61" s="13">
        <v>148</v>
      </c>
      <c r="H61" s="14">
        <v>5.417276720351391</v>
      </c>
      <c r="I61" s="13">
        <v>205.22738</v>
      </c>
      <c r="J61" s="14">
        <v>12.177557330367184</v>
      </c>
      <c r="K61" s="13">
        <v>209</v>
      </c>
      <c r="L61" s="14">
        <v>0.7329475714536209</v>
      </c>
      <c r="M61" s="13">
        <v>282.75953</v>
      </c>
      <c r="N61" s="14">
        <v>5.681343151962782</v>
      </c>
      <c r="Q61" s="11"/>
      <c r="R61" s="11"/>
      <c r="T61" s="24"/>
      <c r="W61" s="24"/>
      <c r="Z61" s="2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3" ht="12">
      <c r="A62" s="46"/>
      <c r="B62" s="12" t="s">
        <v>10</v>
      </c>
      <c r="C62" s="13">
        <v>12</v>
      </c>
      <c r="D62" s="14">
        <v>0.04654229531086375</v>
      </c>
      <c r="E62" s="13">
        <v>31.77129</v>
      </c>
      <c r="F62" s="14">
        <v>0.9651963214213126</v>
      </c>
      <c r="G62" s="13">
        <v>79</v>
      </c>
      <c r="H62" s="14">
        <v>2.891654465592972</v>
      </c>
      <c r="I62" s="13">
        <v>246.64026</v>
      </c>
      <c r="J62" s="14">
        <v>14.634869412291227</v>
      </c>
      <c r="K62" s="13">
        <v>91</v>
      </c>
      <c r="L62" s="14">
        <v>0.3191302823075574</v>
      </c>
      <c r="M62" s="13">
        <v>278.41155</v>
      </c>
      <c r="N62" s="14">
        <v>5.593981405400708</v>
      </c>
      <c r="Q62" s="11"/>
      <c r="R62" s="11"/>
      <c r="T62" s="24"/>
      <c r="W62" s="24"/>
      <c r="Z62" s="24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3" ht="12">
      <c r="A63" s="46"/>
      <c r="B63" s="12" t="s">
        <v>11</v>
      </c>
      <c r="C63" s="13">
        <v>3</v>
      </c>
      <c r="D63" s="14">
        <v>0.011635573827715937</v>
      </c>
      <c r="E63" s="13">
        <v>18.463</v>
      </c>
      <c r="F63" s="14">
        <v>0.5608969507502432</v>
      </c>
      <c r="G63" s="13">
        <v>26</v>
      </c>
      <c r="H63" s="14">
        <v>0.9516837481698389</v>
      </c>
      <c r="I63" s="13">
        <v>170.69414</v>
      </c>
      <c r="J63" s="14">
        <v>10.12846178617942</v>
      </c>
      <c r="K63" s="13">
        <v>29</v>
      </c>
      <c r="L63" s="14">
        <v>0.1017008591969139</v>
      </c>
      <c r="M63" s="13">
        <v>189.15714</v>
      </c>
      <c r="N63" s="14">
        <v>3.8006380261838224</v>
      </c>
      <c r="Q63" s="11"/>
      <c r="R63" s="11"/>
      <c r="T63" s="24"/>
      <c r="W63" s="24"/>
      <c r="Z63" s="24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3" ht="12">
      <c r="A64" s="46"/>
      <c r="B64" s="15" t="s">
        <v>12</v>
      </c>
      <c r="C64" s="16">
        <v>0</v>
      </c>
      <c r="D64" s="17">
        <v>0</v>
      </c>
      <c r="E64" s="16">
        <v>0</v>
      </c>
      <c r="F64" s="17">
        <v>0</v>
      </c>
      <c r="G64" s="16">
        <v>18</v>
      </c>
      <c r="H64" s="17">
        <v>0.6588579795021962</v>
      </c>
      <c r="I64" s="16">
        <v>493.93934</v>
      </c>
      <c r="J64" s="17">
        <v>29.308831163628017</v>
      </c>
      <c r="K64" s="16">
        <v>18</v>
      </c>
      <c r="L64" s="17">
        <v>0.0631246712256707</v>
      </c>
      <c r="M64" s="16">
        <v>493.93934</v>
      </c>
      <c r="N64" s="17">
        <v>9.924471464477312</v>
      </c>
      <c r="Q64" s="11"/>
      <c r="R64" s="11"/>
      <c r="T64" s="24"/>
      <c r="W64" s="24"/>
      <c r="Z64" s="24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ht="12">
      <c r="A65" s="46"/>
      <c r="B65" s="5" t="s">
        <v>13</v>
      </c>
      <c r="C65" s="19">
        <v>25783</v>
      </c>
      <c r="D65" s="18">
        <v>100</v>
      </c>
      <c r="E65" s="19">
        <v>3291.69199</v>
      </c>
      <c r="F65" s="18">
        <v>100</v>
      </c>
      <c r="G65" s="19">
        <v>2732</v>
      </c>
      <c r="H65" s="18">
        <v>100</v>
      </c>
      <c r="I65" s="19">
        <v>1685.29184</v>
      </c>
      <c r="J65" s="18">
        <v>100</v>
      </c>
      <c r="K65" s="19">
        <v>28515</v>
      </c>
      <c r="L65" s="18">
        <v>100</v>
      </c>
      <c r="M65" s="19">
        <v>4976.98383</v>
      </c>
      <c r="N65" s="18">
        <v>100</v>
      </c>
      <c r="Q65" s="11"/>
      <c r="R65" s="11"/>
      <c r="S65" s="11"/>
      <c r="T65" s="24"/>
      <c r="U65" s="24"/>
      <c r="V65" s="11"/>
      <c r="W65" s="24"/>
      <c r="X65" s="24"/>
      <c r="Y65" s="11"/>
      <c r="Z65" s="24"/>
      <c r="AA65" s="24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ht="12" customHeight="1">
      <c r="A66" s="46" t="s">
        <v>85</v>
      </c>
      <c r="B66" s="8" t="s">
        <v>80</v>
      </c>
      <c r="C66" s="9">
        <v>5986</v>
      </c>
      <c r="D66" s="10">
        <v>26.593806921675775</v>
      </c>
      <c r="E66" s="9">
        <v>216.45084</v>
      </c>
      <c r="F66" s="10">
        <v>8.904502243670798</v>
      </c>
      <c r="G66" s="9">
        <v>473</v>
      </c>
      <c r="H66" s="10">
        <v>10.622052548843476</v>
      </c>
      <c r="I66" s="9">
        <v>15.76394</v>
      </c>
      <c r="J66" s="10">
        <v>0.9723683494353309</v>
      </c>
      <c r="K66" s="9">
        <v>6459</v>
      </c>
      <c r="L66" s="10">
        <v>23.955937986796233</v>
      </c>
      <c r="M66" s="9">
        <v>232.21478</v>
      </c>
      <c r="N66" s="10">
        <v>5.730878962161923</v>
      </c>
      <c r="O66" s="11"/>
      <c r="P66" s="11"/>
      <c r="Q66" s="11"/>
      <c r="R66" s="11"/>
      <c r="T66" s="24"/>
      <c r="W66" s="24"/>
      <c r="Z66" s="24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1:43" ht="12">
      <c r="A67" s="46"/>
      <c r="B67" s="12" t="s">
        <v>3</v>
      </c>
      <c r="C67" s="13">
        <v>9149</v>
      </c>
      <c r="D67" s="14">
        <v>40.64596383668755</v>
      </c>
      <c r="E67" s="13">
        <v>657.59369</v>
      </c>
      <c r="F67" s="14">
        <v>27.052537601742543</v>
      </c>
      <c r="G67" s="13">
        <v>978</v>
      </c>
      <c r="H67" s="14">
        <v>21.962721760610822</v>
      </c>
      <c r="I67" s="13">
        <v>74.29747</v>
      </c>
      <c r="J67" s="14">
        <v>4.582896678820207</v>
      </c>
      <c r="K67" s="13">
        <v>10127</v>
      </c>
      <c r="L67" s="14">
        <v>37.560270009643205</v>
      </c>
      <c r="M67" s="13">
        <v>731.89116</v>
      </c>
      <c r="N67" s="14">
        <v>18.06250080824436</v>
      </c>
      <c r="Q67" s="11"/>
      <c r="R67" s="11"/>
      <c r="T67" s="24"/>
      <c r="W67" s="24"/>
      <c r="Z67" s="24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ht="12">
      <c r="A68" s="46"/>
      <c r="B68" s="12" t="s">
        <v>4</v>
      </c>
      <c r="C68" s="13">
        <v>3625</v>
      </c>
      <c r="D68" s="14">
        <v>16.104669243413746</v>
      </c>
      <c r="E68" s="13">
        <v>438.85867</v>
      </c>
      <c r="F68" s="14">
        <v>18.054067203755743</v>
      </c>
      <c r="G68" s="13">
        <v>791</v>
      </c>
      <c r="H68" s="14">
        <v>17.76330563664945</v>
      </c>
      <c r="I68" s="13">
        <v>96.80629</v>
      </c>
      <c r="J68" s="14">
        <v>5.971309991173398</v>
      </c>
      <c r="K68" s="13">
        <v>4416</v>
      </c>
      <c r="L68" s="14">
        <v>16.378606928269416</v>
      </c>
      <c r="M68" s="13">
        <v>535.66496</v>
      </c>
      <c r="N68" s="14">
        <v>13.219791823893845</v>
      </c>
      <c r="Q68" s="11"/>
      <c r="R68" s="11"/>
      <c r="T68" s="24"/>
      <c r="W68" s="24"/>
      <c r="Z68" s="24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ht="12">
      <c r="A69" s="46"/>
      <c r="B69" s="12" t="s">
        <v>5</v>
      </c>
      <c r="C69" s="13">
        <v>1611</v>
      </c>
      <c r="D69" s="14">
        <v>7.157137145141943</v>
      </c>
      <c r="E69" s="13">
        <v>276.62201</v>
      </c>
      <c r="F69" s="14">
        <v>11.379864863050315</v>
      </c>
      <c r="G69" s="13">
        <v>535</v>
      </c>
      <c r="H69" s="14">
        <v>12.014372333258477</v>
      </c>
      <c r="I69" s="13">
        <v>92.64768</v>
      </c>
      <c r="J69" s="14">
        <v>5.7147941238429425</v>
      </c>
      <c r="K69" s="13">
        <v>2146</v>
      </c>
      <c r="L69" s="14">
        <v>7.959350196572955</v>
      </c>
      <c r="M69" s="13">
        <v>369.26969</v>
      </c>
      <c r="N69" s="14">
        <v>9.11328683637215</v>
      </c>
      <c r="Q69" s="11"/>
      <c r="R69" s="11"/>
      <c r="T69" s="24"/>
      <c r="W69" s="24"/>
      <c r="Z69" s="24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ht="12">
      <c r="A70" s="46"/>
      <c r="B70" s="12" t="s">
        <v>6</v>
      </c>
      <c r="C70" s="13">
        <v>1186</v>
      </c>
      <c r="D70" s="14">
        <v>5.269003509707228</v>
      </c>
      <c r="E70" s="13">
        <v>286.00033</v>
      </c>
      <c r="F70" s="14">
        <v>11.76567658585011</v>
      </c>
      <c r="G70" s="13">
        <v>580</v>
      </c>
      <c r="H70" s="14">
        <v>13.024927015495171</v>
      </c>
      <c r="I70" s="13">
        <v>141.33901</v>
      </c>
      <c r="J70" s="14">
        <v>8.718225257424459</v>
      </c>
      <c r="K70" s="13">
        <v>1766</v>
      </c>
      <c r="L70" s="14">
        <v>6.549959201839626</v>
      </c>
      <c r="M70" s="13">
        <v>427.33934</v>
      </c>
      <c r="N70" s="14">
        <v>10.546400333820962</v>
      </c>
      <c r="Q70" s="11"/>
      <c r="R70" s="11"/>
      <c r="T70" s="24"/>
      <c r="W70" s="24"/>
      <c r="Z70" s="24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</row>
    <row r="71" spans="1:43" ht="12">
      <c r="A71" s="46"/>
      <c r="B71" s="12" t="s">
        <v>7</v>
      </c>
      <c r="C71" s="13">
        <v>611</v>
      </c>
      <c r="D71" s="14">
        <v>2.714469767648496</v>
      </c>
      <c r="E71" s="13">
        <v>227.48811</v>
      </c>
      <c r="F71" s="14">
        <v>9.358560982731364</v>
      </c>
      <c r="G71" s="13">
        <v>504</v>
      </c>
      <c r="H71" s="14">
        <v>11.318212441050976</v>
      </c>
      <c r="I71" s="13">
        <v>194.44814</v>
      </c>
      <c r="J71" s="14">
        <v>11.994159895468401</v>
      </c>
      <c r="K71" s="13">
        <v>1115</v>
      </c>
      <c r="L71" s="14">
        <v>4.135449892441214</v>
      </c>
      <c r="M71" s="13">
        <v>421.93625</v>
      </c>
      <c r="N71" s="14">
        <v>10.41305630286967</v>
      </c>
      <c r="Q71" s="11"/>
      <c r="R71" s="11"/>
      <c r="T71" s="24"/>
      <c r="W71" s="24"/>
      <c r="Z71" s="24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</row>
    <row r="72" spans="1:43" ht="12">
      <c r="A72" s="46"/>
      <c r="B72" s="12" t="s">
        <v>8</v>
      </c>
      <c r="C72" s="13">
        <v>264</v>
      </c>
      <c r="D72" s="14">
        <v>1.17286418765827</v>
      </c>
      <c r="E72" s="13">
        <v>177.4141</v>
      </c>
      <c r="F72" s="14">
        <v>7.29858221621517</v>
      </c>
      <c r="G72" s="13">
        <v>352</v>
      </c>
      <c r="H72" s="14">
        <v>7.904783292162587</v>
      </c>
      <c r="I72" s="13">
        <v>245.53658</v>
      </c>
      <c r="J72" s="14">
        <v>15.14545215349691</v>
      </c>
      <c r="K72" s="13">
        <v>616</v>
      </c>
      <c r="L72" s="14">
        <v>2.284696980936132</v>
      </c>
      <c r="M72" s="13">
        <v>422.95068</v>
      </c>
      <c r="N72" s="14">
        <v>10.43809164104059</v>
      </c>
      <c r="Q72" s="11"/>
      <c r="R72" s="11"/>
      <c r="T72" s="24"/>
      <c r="W72" s="24"/>
      <c r="Z72" s="24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</row>
    <row r="73" spans="1:43" ht="12">
      <c r="A73" s="46"/>
      <c r="B73" s="12" t="s">
        <v>9</v>
      </c>
      <c r="C73" s="13">
        <v>57</v>
      </c>
      <c r="D73" s="14">
        <v>0.2532320405171265</v>
      </c>
      <c r="E73" s="13">
        <v>76.33143</v>
      </c>
      <c r="F73" s="14">
        <v>3.1401744141884613</v>
      </c>
      <c r="G73" s="13">
        <v>149</v>
      </c>
      <c r="H73" s="14">
        <v>3.3460588367392767</v>
      </c>
      <c r="I73" s="13">
        <v>205.67061</v>
      </c>
      <c r="J73" s="14">
        <v>12.68639639411579</v>
      </c>
      <c r="K73" s="13">
        <v>206</v>
      </c>
      <c r="L73" s="14">
        <v>0.764038276092278</v>
      </c>
      <c r="M73" s="13">
        <v>282.00204</v>
      </c>
      <c r="N73" s="14">
        <v>6.9595895589537635</v>
      </c>
      <c r="Q73" s="11"/>
      <c r="R73" s="11"/>
      <c r="T73" s="24"/>
      <c r="W73" s="24"/>
      <c r="Z73" s="24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</row>
    <row r="74" spans="1:43" ht="12">
      <c r="A74" s="46"/>
      <c r="B74" s="12" t="s">
        <v>10</v>
      </c>
      <c r="C74" s="13">
        <v>18</v>
      </c>
      <c r="D74" s="14">
        <v>0.07996801279488205</v>
      </c>
      <c r="E74" s="13">
        <v>49.07429</v>
      </c>
      <c r="F74" s="14">
        <v>2.018851603493668</v>
      </c>
      <c r="G74" s="13">
        <v>68</v>
      </c>
      <c r="H74" s="14">
        <v>1.5270604087132271</v>
      </c>
      <c r="I74" s="13">
        <v>205.46257</v>
      </c>
      <c r="J74" s="14">
        <v>12.673563846452165</v>
      </c>
      <c r="K74" s="13">
        <v>86</v>
      </c>
      <c r="L74" s="14">
        <v>0.3189674356501743</v>
      </c>
      <c r="M74" s="13">
        <v>254.53686</v>
      </c>
      <c r="N74" s="14">
        <v>6.281770419905032</v>
      </c>
      <c r="Q74" s="11"/>
      <c r="R74" s="11"/>
      <c r="T74" s="24"/>
      <c r="W74" s="24"/>
      <c r="Z74" s="24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</row>
    <row r="75" spans="1:43" ht="12">
      <c r="A75" s="46"/>
      <c r="B75" s="12" t="s">
        <v>11</v>
      </c>
      <c r="C75" s="13">
        <v>1</v>
      </c>
      <c r="D75" s="14">
        <v>0.004442667377493447</v>
      </c>
      <c r="E75" s="13">
        <v>6.6937</v>
      </c>
      <c r="F75" s="14">
        <v>0.27536999472240076</v>
      </c>
      <c r="G75" s="13">
        <v>12</v>
      </c>
      <c r="H75" s="14">
        <v>0.26948124859645184</v>
      </c>
      <c r="I75" s="13">
        <v>84.14816</v>
      </c>
      <c r="J75" s="14">
        <v>5.190517563960541</v>
      </c>
      <c r="K75" s="13">
        <v>13</v>
      </c>
      <c r="L75" s="14">
        <v>0.048216007714561235</v>
      </c>
      <c r="M75" s="13">
        <v>90.84186</v>
      </c>
      <c r="N75" s="14">
        <v>2.241905981857222</v>
      </c>
      <c r="Q75" s="11"/>
      <c r="R75" s="11"/>
      <c r="T75" s="24"/>
      <c r="W75" s="24"/>
      <c r="Z75" s="24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</row>
    <row r="76" spans="1:43" ht="12">
      <c r="A76" s="46"/>
      <c r="B76" s="15" t="s">
        <v>12</v>
      </c>
      <c r="C76" s="16">
        <v>1</v>
      </c>
      <c r="D76" s="17">
        <v>0.004442667377493447</v>
      </c>
      <c r="E76" s="16">
        <v>18.27507</v>
      </c>
      <c r="F76" s="17">
        <v>0.7518122905794261</v>
      </c>
      <c r="G76" s="16">
        <v>11</v>
      </c>
      <c r="H76" s="17">
        <v>0.24702447788008083</v>
      </c>
      <c r="I76" s="16">
        <v>265.06971</v>
      </c>
      <c r="J76" s="17">
        <v>16.350315745809855</v>
      </c>
      <c r="K76" s="16">
        <v>12</v>
      </c>
      <c r="L76" s="17">
        <v>0.04450708404421037</v>
      </c>
      <c r="M76" s="16">
        <v>283.34478</v>
      </c>
      <c r="N76" s="17">
        <v>6.9927273308804825</v>
      </c>
      <c r="Q76" s="11"/>
      <c r="R76" s="11"/>
      <c r="T76" s="24"/>
      <c r="W76" s="24"/>
      <c r="Z76" s="24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</row>
    <row r="77" spans="1:43" ht="12">
      <c r="A77" s="46"/>
      <c r="B77" s="5" t="s">
        <v>13</v>
      </c>
      <c r="C77" s="19">
        <v>22509</v>
      </c>
      <c r="D77" s="18">
        <v>100</v>
      </c>
      <c r="E77" s="19">
        <v>2430.80224</v>
      </c>
      <c r="F77" s="18">
        <v>100</v>
      </c>
      <c r="G77" s="19">
        <v>4453</v>
      </c>
      <c r="H77" s="18">
        <v>100</v>
      </c>
      <c r="I77" s="19">
        <v>1621.19016</v>
      </c>
      <c r="J77" s="18">
        <v>100</v>
      </c>
      <c r="K77" s="19">
        <v>26962</v>
      </c>
      <c r="L77" s="18">
        <v>100</v>
      </c>
      <c r="M77" s="19">
        <v>4051.9924</v>
      </c>
      <c r="N77" s="18">
        <v>100</v>
      </c>
      <c r="Q77" s="11"/>
      <c r="R77" s="11"/>
      <c r="S77" s="11"/>
      <c r="T77" s="24"/>
      <c r="U77" s="24"/>
      <c r="V77" s="11"/>
      <c r="W77" s="24"/>
      <c r="X77" s="24"/>
      <c r="Y77" s="11"/>
      <c r="Z77" s="24"/>
      <c r="AA77" s="24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</row>
    <row r="78" spans="1:43" ht="12" customHeight="1">
      <c r="A78" s="46" t="s">
        <v>86</v>
      </c>
      <c r="B78" s="8" t="s">
        <v>80</v>
      </c>
      <c r="C78" s="9">
        <v>6245</v>
      </c>
      <c r="D78" s="10">
        <v>21.12795182353339</v>
      </c>
      <c r="E78" s="9">
        <v>233.32848</v>
      </c>
      <c r="F78" s="10">
        <v>5.953130901495963</v>
      </c>
      <c r="G78" s="9">
        <v>236</v>
      </c>
      <c r="H78" s="10">
        <v>7.329192546583851</v>
      </c>
      <c r="I78" s="9">
        <v>7.11928</v>
      </c>
      <c r="J78" s="10">
        <v>0.3460644778172377</v>
      </c>
      <c r="K78" s="9">
        <v>6481</v>
      </c>
      <c r="L78" s="10">
        <v>19.77240832265544</v>
      </c>
      <c r="M78" s="9">
        <v>240.44776</v>
      </c>
      <c r="N78" s="10">
        <v>4.023128285666942</v>
      </c>
      <c r="O78" s="11"/>
      <c r="P78" s="11"/>
      <c r="Q78" s="11"/>
      <c r="R78" s="11"/>
      <c r="T78" s="24"/>
      <c r="W78" s="24"/>
      <c r="Z78" s="24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</row>
    <row r="79" spans="1:43" ht="12">
      <c r="A79" s="46"/>
      <c r="B79" s="12" t="s">
        <v>3</v>
      </c>
      <c r="C79" s="13">
        <v>12432</v>
      </c>
      <c r="D79" s="14">
        <v>42.059679274646456</v>
      </c>
      <c r="E79" s="13">
        <v>886.64864</v>
      </c>
      <c r="F79" s="14">
        <v>22.621908039487376</v>
      </c>
      <c r="G79" s="13">
        <v>495</v>
      </c>
      <c r="H79" s="14">
        <v>15.372670807453416</v>
      </c>
      <c r="I79" s="13">
        <v>38.54851</v>
      </c>
      <c r="J79" s="14">
        <v>1.8738229123988053</v>
      </c>
      <c r="K79" s="13">
        <v>12927</v>
      </c>
      <c r="L79" s="14">
        <v>39.43803770821893</v>
      </c>
      <c r="M79" s="13">
        <v>925.19715</v>
      </c>
      <c r="N79" s="14">
        <v>15.480230815972005</v>
      </c>
      <c r="Q79" s="11"/>
      <c r="R79" s="11"/>
      <c r="T79" s="24"/>
      <c r="W79" s="24"/>
      <c r="Z79" s="24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</row>
    <row r="80" spans="1:43" ht="12">
      <c r="A80" s="46"/>
      <c r="B80" s="12" t="s">
        <v>4</v>
      </c>
      <c r="C80" s="13">
        <v>4742</v>
      </c>
      <c r="D80" s="14">
        <v>16.04303403477908</v>
      </c>
      <c r="E80" s="13">
        <v>574.26173</v>
      </c>
      <c r="F80" s="14">
        <v>14.65168439964779</v>
      </c>
      <c r="G80" s="13">
        <v>498</v>
      </c>
      <c r="H80" s="14">
        <v>15.46583850931677</v>
      </c>
      <c r="I80" s="13">
        <v>61.94568</v>
      </c>
      <c r="J80" s="14">
        <v>3.011147110695703</v>
      </c>
      <c r="K80" s="13">
        <v>5240</v>
      </c>
      <c r="L80" s="14">
        <v>15.98633229605223</v>
      </c>
      <c r="M80" s="13">
        <v>636.20741</v>
      </c>
      <c r="N80" s="14">
        <v>10.644906929978909</v>
      </c>
      <c r="Q80" s="11"/>
      <c r="R80" s="11"/>
      <c r="T80" s="24"/>
      <c r="W80" s="24"/>
      <c r="Z80" s="24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</row>
    <row r="81" spans="1:43" ht="12">
      <c r="A81" s="46"/>
      <c r="B81" s="12" t="s">
        <v>5</v>
      </c>
      <c r="C81" s="13">
        <v>2293</v>
      </c>
      <c r="D81" s="14">
        <v>7.757629068272549</v>
      </c>
      <c r="E81" s="13">
        <v>394.09415</v>
      </c>
      <c r="F81" s="14">
        <v>10.054897981008514</v>
      </c>
      <c r="G81" s="13">
        <v>383</v>
      </c>
      <c r="H81" s="14">
        <v>11.894409937888199</v>
      </c>
      <c r="I81" s="13">
        <v>66.2253</v>
      </c>
      <c r="J81" s="14">
        <v>3.219177200895303</v>
      </c>
      <c r="K81" s="13">
        <v>2676</v>
      </c>
      <c r="L81" s="14">
        <v>8.164012447373239</v>
      </c>
      <c r="M81" s="13">
        <v>460.31945</v>
      </c>
      <c r="N81" s="14">
        <v>7.701981502084485</v>
      </c>
      <c r="Q81" s="11"/>
      <c r="R81" s="11"/>
      <c r="T81" s="24"/>
      <c r="W81" s="24"/>
      <c r="Z81" s="24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2" spans="1:43" ht="12">
      <c r="A82" s="46"/>
      <c r="B82" s="12" t="s">
        <v>6</v>
      </c>
      <c r="C82" s="13">
        <v>1787</v>
      </c>
      <c r="D82" s="14">
        <v>6.045740577846945</v>
      </c>
      <c r="E82" s="13">
        <v>431.99929</v>
      </c>
      <c r="F82" s="14">
        <v>11.022007783718971</v>
      </c>
      <c r="G82" s="13">
        <v>446</v>
      </c>
      <c r="H82" s="14">
        <v>13.850931677018634</v>
      </c>
      <c r="I82" s="13">
        <v>110.1036</v>
      </c>
      <c r="J82" s="14">
        <v>5.352078418013902</v>
      </c>
      <c r="K82" s="13">
        <v>2233</v>
      </c>
      <c r="L82" s="14">
        <v>6.812496186466532</v>
      </c>
      <c r="M82" s="13">
        <v>542.10289</v>
      </c>
      <c r="N82" s="14">
        <v>9.070367178720213</v>
      </c>
      <c r="Q82" s="11"/>
      <c r="R82" s="11"/>
      <c r="T82" s="24"/>
      <c r="W82" s="24"/>
      <c r="Z82" s="24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</row>
    <row r="83" spans="1:43" ht="12">
      <c r="A83" s="46"/>
      <c r="B83" s="12" t="s">
        <v>7</v>
      </c>
      <c r="C83" s="13">
        <v>1180</v>
      </c>
      <c r="D83" s="14">
        <v>3.992151025103187</v>
      </c>
      <c r="E83" s="13">
        <v>443.92687</v>
      </c>
      <c r="F83" s="14">
        <v>11.32632744961687</v>
      </c>
      <c r="G83" s="13">
        <v>469</v>
      </c>
      <c r="H83" s="14">
        <v>14.565217391304348</v>
      </c>
      <c r="I83" s="13">
        <v>179.82868</v>
      </c>
      <c r="J83" s="14">
        <v>8.741378094521234</v>
      </c>
      <c r="K83" s="13">
        <v>1649</v>
      </c>
      <c r="L83" s="14">
        <v>5.030813350417963</v>
      </c>
      <c r="M83" s="13">
        <v>623.75555</v>
      </c>
      <c r="N83" s="14">
        <v>10.436564668128915</v>
      </c>
      <c r="Q83" s="11"/>
      <c r="R83" s="11"/>
      <c r="T83" s="24"/>
      <c r="W83" s="24"/>
      <c r="Z83" s="24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>
      <c r="A84" s="46"/>
      <c r="B84" s="12" t="s">
        <v>8</v>
      </c>
      <c r="C84" s="13">
        <v>629</v>
      </c>
      <c r="D84" s="14">
        <v>2.128019487110089</v>
      </c>
      <c r="E84" s="13">
        <v>423.77872</v>
      </c>
      <c r="F84" s="14">
        <v>10.812268581308228</v>
      </c>
      <c r="G84" s="13">
        <v>389</v>
      </c>
      <c r="H84" s="14">
        <v>12.080745341614907</v>
      </c>
      <c r="I84" s="13">
        <v>270.71654</v>
      </c>
      <c r="J84" s="14">
        <v>13.159389439885683</v>
      </c>
      <c r="K84" s="13">
        <v>1018</v>
      </c>
      <c r="L84" s="14">
        <v>3.105741655988773</v>
      </c>
      <c r="M84" s="13">
        <v>694.49526</v>
      </c>
      <c r="N84" s="14">
        <v>11.620168658537795</v>
      </c>
      <c r="Q84" s="11"/>
      <c r="R84" s="11"/>
      <c r="T84" s="24"/>
      <c r="W84" s="24"/>
      <c r="Z84" s="24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1:43" ht="12">
      <c r="A85" s="46"/>
      <c r="B85" s="12" t="s">
        <v>9</v>
      </c>
      <c r="C85" s="13">
        <v>179</v>
      </c>
      <c r="D85" s="14">
        <v>0.6055890114351444</v>
      </c>
      <c r="E85" s="13">
        <v>239.63209</v>
      </c>
      <c r="F85" s="14">
        <v>6.11396088453952</v>
      </c>
      <c r="G85" s="13">
        <v>151</v>
      </c>
      <c r="H85" s="14">
        <v>4.6894409937888195</v>
      </c>
      <c r="I85" s="13">
        <v>201.09698</v>
      </c>
      <c r="J85" s="14">
        <v>9.77521903539733</v>
      </c>
      <c r="K85" s="13">
        <v>330</v>
      </c>
      <c r="L85" s="14">
        <v>1.0067728354384038</v>
      </c>
      <c r="M85" s="13">
        <v>440.72907</v>
      </c>
      <c r="N85" s="14">
        <v>7.37419881903947</v>
      </c>
      <c r="Q85" s="11"/>
      <c r="R85" s="11"/>
      <c r="T85" s="24"/>
      <c r="W85" s="24"/>
      <c r="Z85" s="24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1:43" ht="12">
      <c r="A86" s="46"/>
      <c r="B86" s="12" t="s">
        <v>10</v>
      </c>
      <c r="C86" s="13">
        <v>56</v>
      </c>
      <c r="D86" s="14">
        <v>0.1894580147506597</v>
      </c>
      <c r="E86" s="13">
        <v>162.79425</v>
      </c>
      <c r="F86" s="14">
        <v>4.1535241658491895</v>
      </c>
      <c r="G86" s="13">
        <v>83</v>
      </c>
      <c r="H86" s="14">
        <v>2.577639751552795</v>
      </c>
      <c r="I86" s="13">
        <v>257.52238</v>
      </c>
      <c r="J86" s="14">
        <v>12.518028222088788</v>
      </c>
      <c r="K86" s="13">
        <v>139</v>
      </c>
      <c r="L86" s="14">
        <v>0.4240649215937519</v>
      </c>
      <c r="M86" s="13">
        <v>420.31663</v>
      </c>
      <c r="N86" s="14">
        <v>7.032661577255727</v>
      </c>
      <c r="Q86" s="11"/>
      <c r="R86" s="11"/>
      <c r="T86" s="24"/>
      <c r="W86" s="24"/>
      <c r="Z86" s="24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>
      <c r="A87" s="46"/>
      <c r="B87" s="12" t="s">
        <v>11</v>
      </c>
      <c r="C87" s="13">
        <v>11</v>
      </c>
      <c r="D87" s="14">
        <v>0.037214967183165304</v>
      </c>
      <c r="E87" s="13">
        <v>75.11078</v>
      </c>
      <c r="F87" s="14">
        <v>1.9163725982077497</v>
      </c>
      <c r="G87" s="13">
        <v>45</v>
      </c>
      <c r="H87" s="14">
        <v>1.3975155279503106</v>
      </c>
      <c r="I87" s="13">
        <v>296.98306</v>
      </c>
      <c r="J87" s="14">
        <v>14.43619124117402</v>
      </c>
      <c r="K87" s="13">
        <v>56</v>
      </c>
      <c r="L87" s="14">
        <v>0.17084629934712306</v>
      </c>
      <c r="M87" s="13">
        <v>372.09384</v>
      </c>
      <c r="N87" s="14">
        <v>6.22580660608537</v>
      </c>
      <c r="Q87" s="11"/>
      <c r="R87" s="11"/>
      <c r="T87" s="24"/>
      <c r="W87" s="24"/>
      <c r="Z87" s="24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>
      <c r="A88" s="46"/>
      <c r="B88" s="15" t="s">
        <v>12</v>
      </c>
      <c r="C88" s="16">
        <v>4</v>
      </c>
      <c r="D88" s="17">
        <v>0.013532715339332837</v>
      </c>
      <c r="E88" s="16">
        <v>53.84965</v>
      </c>
      <c r="F88" s="17">
        <v>1.3739172151198262</v>
      </c>
      <c r="G88" s="16">
        <v>25</v>
      </c>
      <c r="H88" s="17">
        <v>0.7763975155279503</v>
      </c>
      <c r="I88" s="16">
        <v>567.122</v>
      </c>
      <c r="J88" s="17">
        <v>27.567503847111993</v>
      </c>
      <c r="K88" s="16">
        <v>29</v>
      </c>
      <c r="L88" s="17">
        <v>0.0884739764476173</v>
      </c>
      <c r="M88" s="16">
        <v>620.97165</v>
      </c>
      <c r="N88" s="17">
        <v>10.389984958530171</v>
      </c>
      <c r="Q88" s="11"/>
      <c r="R88" s="11"/>
      <c r="T88" s="24"/>
      <c r="W88" s="24"/>
      <c r="Z88" s="24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  <row r="89" spans="1:43" ht="12">
      <c r="A89" s="46"/>
      <c r="B89" s="5" t="s">
        <v>13</v>
      </c>
      <c r="C89" s="19">
        <v>29558</v>
      </c>
      <c r="D89" s="18">
        <v>100</v>
      </c>
      <c r="E89" s="19">
        <v>3919.42465</v>
      </c>
      <c r="F89" s="18">
        <v>100</v>
      </c>
      <c r="G89" s="19">
        <v>3220</v>
      </c>
      <c r="H89" s="18">
        <v>100</v>
      </c>
      <c r="I89" s="19">
        <v>2057.21201</v>
      </c>
      <c r="J89" s="18">
        <v>100</v>
      </c>
      <c r="K89" s="19">
        <v>32778</v>
      </c>
      <c r="L89" s="18">
        <v>100</v>
      </c>
      <c r="M89" s="19">
        <v>5976.63666</v>
      </c>
      <c r="N89" s="18">
        <v>100</v>
      </c>
      <c r="Q89" s="11"/>
      <c r="R89" s="11"/>
      <c r="S89" s="11"/>
      <c r="T89" s="24"/>
      <c r="U89" s="24"/>
      <c r="V89" s="11"/>
      <c r="W89" s="24"/>
      <c r="X89" s="24"/>
      <c r="Y89" s="11"/>
      <c r="Z89" s="24"/>
      <c r="AA89" s="24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</row>
    <row r="90" spans="1:43" ht="12" customHeight="1">
      <c r="A90" s="46" t="s">
        <v>87</v>
      </c>
      <c r="B90" s="8" t="s">
        <v>80</v>
      </c>
      <c r="C90" s="9">
        <v>6825</v>
      </c>
      <c r="D90" s="10">
        <v>22.727272727272727</v>
      </c>
      <c r="E90" s="9">
        <v>256.66844</v>
      </c>
      <c r="F90" s="10">
        <v>6.568173339946091</v>
      </c>
      <c r="G90" s="9">
        <v>276</v>
      </c>
      <c r="H90" s="10">
        <v>6.912096168294515</v>
      </c>
      <c r="I90" s="9">
        <v>7.87596</v>
      </c>
      <c r="J90" s="10">
        <v>0.09197363659242826</v>
      </c>
      <c r="K90" s="9">
        <v>7101</v>
      </c>
      <c r="L90" s="10">
        <v>20.87117538135967</v>
      </c>
      <c r="M90" s="9">
        <v>264.5444</v>
      </c>
      <c r="N90" s="10">
        <v>2.121269790092988</v>
      </c>
      <c r="O90" s="11"/>
      <c r="P90" s="11"/>
      <c r="Q90" s="11"/>
      <c r="R90" s="11"/>
      <c r="T90" s="24"/>
      <c r="W90" s="24"/>
      <c r="Z90" s="24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</row>
    <row r="91" spans="1:43" ht="12">
      <c r="A91" s="46"/>
      <c r="B91" s="12" t="s">
        <v>3</v>
      </c>
      <c r="C91" s="13">
        <v>13409</v>
      </c>
      <c r="D91" s="14">
        <v>44.65201465201465</v>
      </c>
      <c r="E91" s="13">
        <v>948.40966</v>
      </c>
      <c r="F91" s="14">
        <v>24.26990651503292</v>
      </c>
      <c r="G91" s="13">
        <v>509</v>
      </c>
      <c r="H91" s="14">
        <v>12.747307788630103</v>
      </c>
      <c r="I91" s="13">
        <v>38.00286</v>
      </c>
      <c r="J91" s="14">
        <v>0.4437885965790746</v>
      </c>
      <c r="K91" s="13">
        <v>13918</v>
      </c>
      <c r="L91" s="14">
        <v>40.9076213149928</v>
      </c>
      <c r="M91" s="13">
        <v>986.41252</v>
      </c>
      <c r="N91" s="14">
        <v>7.909625300121626</v>
      </c>
      <c r="Q91" s="11"/>
      <c r="R91" s="11"/>
      <c r="T91" s="24"/>
      <c r="W91" s="24"/>
      <c r="Z91" s="24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</row>
    <row r="92" spans="1:43" ht="12">
      <c r="A92" s="46"/>
      <c r="B92" s="12" t="s">
        <v>4</v>
      </c>
      <c r="C92" s="13">
        <v>4538</v>
      </c>
      <c r="D92" s="14">
        <v>15.111555111555111</v>
      </c>
      <c r="E92" s="13">
        <v>546.83759</v>
      </c>
      <c r="F92" s="14">
        <v>13.993633498214159</v>
      </c>
      <c r="G92" s="13">
        <v>477</v>
      </c>
      <c r="H92" s="14">
        <v>11.945905334335086</v>
      </c>
      <c r="I92" s="13">
        <v>59.27892</v>
      </c>
      <c r="J92" s="14">
        <v>0.6922454971421423</v>
      </c>
      <c r="K92" s="13">
        <v>5015</v>
      </c>
      <c r="L92" s="14">
        <v>14.740028804044323</v>
      </c>
      <c r="M92" s="13">
        <v>606.11651</v>
      </c>
      <c r="N92" s="14">
        <v>4.860192247273405</v>
      </c>
      <c r="Q92" s="11"/>
      <c r="R92" s="11"/>
      <c r="T92" s="24"/>
      <c r="W92" s="24"/>
      <c r="Z92" s="24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</row>
    <row r="93" spans="1:43" ht="12">
      <c r="A93" s="46"/>
      <c r="B93" s="12" t="s">
        <v>5</v>
      </c>
      <c r="C93" s="13">
        <v>1872</v>
      </c>
      <c r="D93" s="14">
        <v>6.233766233766234</v>
      </c>
      <c r="E93" s="13">
        <v>320.93946</v>
      </c>
      <c r="F93" s="14">
        <v>8.212875743152118</v>
      </c>
      <c r="G93" s="13">
        <v>326</v>
      </c>
      <c r="H93" s="14">
        <v>8.164287503130478</v>
      </c>
      <c r="I93" s="13">
        <v>56.63951</v>
      </c>
      <c r="J93" s="14">
        <v>0.6614230785216286</v>
      </c>
      <c r="K93" s="13">
        <v>2198</v>
      </c>
      <c r="L93" s="14">
        <v>6.460335655292008</v>
      </c>
      <c r="M93" s="13">
        <v>377.57897</v>
      </c>
      <c r="N93" s="14">
        <v>3.027646256868135</v>
      </c>
      <c r="Q93" s="11"/>
      <c r="R93" s="11"/>
      <c r="T93" s="24"/>
      <c r="W93" s="24"/>
      <c r="Z93" s="24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>
      <c r="A94" s="46"/>
      <c r="B94" s="12" t="s">
        <v>6</v>
      </c>
      <c r="C94" s="13">
        <v>1482</v>
      </c>
      <c r="D94" s="14">
        <v>4.935064935064935</v>
      </c>
      <c r="E94" s="13">
        <v>357.29222</v>
      </c>
      <c r="F94" s="14">
        <v>9.143146831664046</v>
      </c>
      <c r="G94" s="13">
        <v>395</v>
      </c>
      <c r="H94" s="14">
        <v>9.892311545204107</v>
      </c>
      <c r="I94" s="13">
        <v>97.30869</v>
      </c>
      <c r="J94" s="14">
        <v>1.1363483424681255</v>
      </c>
      <c r="K94" s="13">
        <v>1877</v>
      </c>
      <c r="L94" s="14">
        <v>5.516856244305323</v>
      </c>
      <c r="M94" s="13">
        <v>454.60091</v>
      </c>
      <c r="N94" s="14">
        <v>3.645252656763029</v>
      </c>
      <c r="Q94" s="11"/>
      <c r="R94" s="11"/>
      <c r="T94" s="24"/>
      <c r="W94" s="24"/>
      <c r="Z94" s="24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>
      <c r="A95" s="46"/>
      <c r="B95" s="12" t="s">
        <v>7</v>
      </c>
      <c r="C95" s="13">
        <v>1035</v>
      </c>
      <c r="D95" s="14">
        <v>3.4465534465534464</v>
      </c>
      <c r="E95" s="13">
        <v>391.9996</v>
      </c>
      <c r="F95" s="14">
        <v>10.031312466735418</v>
      </c>
      <c r="G95" s="13">
        <v>567</v>
      </c>
      <c r="H95" s="14">
        <v>14.19984973703982</v>
      </c>
      <c r="I95" s="13">
        <v>216.58607</v>
      </c>
      <c r="J95" s="14">
        <v>2.5292419582072827</v>
      </c>
      <c r="K95" s="13">
        <v>1602</v>
      </c>
      <c r="L95" s="14">
        <v>4.708579490344767</v>
      </c>
      <c r="M95" s="13">
        <v>608.58567</v>
      </c>
      <c r="N95" s="14">
        <v>4.879991398247329</v>
      </c>
      <c r="Q95" s="11"/>
      <c r="R95" s="11"/>
      <c r="T95" s="24"/>
      <c r="W95" s="24"/>
      <c r="Z95" s="24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</row>
    <row r="96" spans="1:43" ht="12">
      <c r="A96" s="46"/>
      <c r="B96" s="12" t="s">
        <v>8</v>
      </c>
      <c r="C96" s="13">
        <v>552</v>
      </c>
      <c r="D96" s="14">
        <v>1.838161838161838</v>
      </c>
      <c r="E96" s="13">
        <v>374.14846</v>
      </c>
      <c r="F96" s="14">
        <v>9.574499849509687</v>
      </c>
      <c r="G96" s="13">
        <v>506</v>
      </c>
      <c r="H96" s="14">
        <v>12.672176308539944</v>
      </c>
      <c r="I96" s="13">
        <v>358.8098</v>
      </c>
      <c r="J96" s="14">
        <v>4.190097734244698</v>
      </c>
      <c r="K96" s="13">
        <v>1058</v>
      </c>
      <c r="L96" s="14">
        <v>3.109661111600976</v>
      </c>
      <c r="M96" s="13">
        <v>732.95826</v>
      </c>
      <c r="N96" s="14">
        <v>5.877282657796279</v>
      </c>
      <c r="Q96" s="11"/>
      <c r="R96" s="11"/>
      <c r="T96" s="24"/>
      <c r="W96" s="24"/>
      <c r="Z96" s="24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</row>
    <row r="97" spans="1:43" ht="12">
      <c r="A97" s="46"/>
      <c r="B97" s="12" t="s">
        <v>9</v>
      </c>
      <c r="C97" s="13">
        <v>207</v>
      </c>
      <c r="D97" s="14">
        <v>0.6893106893106893</v>
      </c>
      <c r="E97" s="13">
        <v>288.09271</v>
      </c>
      <c r="F97" s="14">
        <v>7.3723238324697045</v>
      </c>
      <c r="G97" s="13">
        <v>378</v>
      </c>
      <c r="H97" s="14">
        <v>9.46656649135988</v>
      </c>
      <c r="I97" s="13">
        <v>549.46005</v>
      </c>
      <c r="J97" s="14">
        <v>6.416467193936671</v>
      </c>
      <c r="K97" s="13">
        <v>585</v>
      </c>
      <c r="L97" s="14">
        <v>1.7194250947888192</v>
      </c>
      <c r="M97" s="13">
        <v>837.55276</v>
      </c>
      <c r="N97" s="14">
        <v>6.715981768644519</v>
      </c>
      <c r="Q97" s="11"/>
      <c r="R97" s="11"/>
      <c r="T97" s="24"/>
      <c r="W97" s="24"/>
      <c r="Z97" s="24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>
      <c r="A98" s="46"/>
      <c r="B98" s="12" t="s">
        <v>10</v>
      </c>
      <c r="C98" s="13">
        <v>87</v>
      </c>
      <c r="D98" s="14">
        <v>0.2897102897102897</v>
      </c>
      <c r="E98" s="13">
        <v>251.54569</v>
      </c>
      <c r="F98" s="14">
        <v>6.437081609395935</v>
      </c>
      <c r="G98" s="13">
        <v>286</v>
      </c>
      <c r="H98" s="14">
        <v>7.162534435261708</v>
      </c>
      <c r="I98" s="13">
        <v>908.39915</v>
      </c>
      <c r="J98" s="14">
        <v>10.608074863631956</v>
      </c>
      <c r="K98" s="13">
        <v>373</v>
      </c>
      <c r="L98" s="14">
        <v>1.096317197190136</v>
      </c>
      <c r="M98" s="13">
        <v>1159.94484</v>
      </c>
      <c r="N98" s="14">
        <v>9.301107667621181</v>
      </c>
      <c r="Q98" s="11"/>
      <c r="R98" s="11"/>
      <c r="T98" s="24"/>
      <c r="W98" s="24"/>
      <c r="Z98" s="24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>
      <c r="A99" s="46"/>
      <c r="B99" s="12" t="s">
        <v>11</v>
      </c>
      <c r="C99" s="13">
        <v>19</v>
      </c>
      <c r="D99" s="14">
        <v>0.06327006327006326</v>
      </c>
      <c r="E99" s="13">
        <v>122.28406</v>
      </c>
      <c r="F99" s="14">
        <v>3.129262416494868</v>
      </c>
      <c r="G99" s="13">
        <v>130</v>
      </c>
      <c r="H99" s="14">
        <v>3.255697470573504</v>
      </c>
      <c r="I99" s="13">
        <v>940.69049</v>
      </c>
      <c r="J99" s="14">
        <v>10.985165652595146</v>
      </c>
      <c r="K99" s="13">
        <v>149</v>
      </c>
      <c r="L99" s="14">
        <v>0.4379390412368104</v>
      </c>
      <c r="M99" s="13">
        <v>1062.97455</v>
      </c>
      <c r="N99" s="14">
        <v>8.523543876009807</v>
      </c>
      <c r="Q99" s="11"/>
      <c r="R99" s="11"/>
      <c r="T99" s="24"/>
      <c r="W99" s="24"/>
      <c r="Z99" s="24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</row>
    <row r="100" spans="1:43" ht="12">
      <c r="A100" s="46"/>
      <c r="B100" s="15" t="s">
        <v>12</v>
      </c>
      <c r="C100" s="16">
        <v>4</v>
      </c>
      <c r="D100" s="17">
        <v>0.01332001332001332</v>
      </c>
      <c r="E100" s="16">
        <v>49.54195</v>
      </c>
      <c r="F100" s="17">
        <v>1.2677838973850553</v>
      </c>
      <c r="G100" s="16">
        <v>143</v>
      </c>
      <c r="H100" s="17">
        <v>3.581267217630854</v>
      </c>
      <c r="I100" s="16">
        <v>5330.22847</v>
      </c>
      <c r="J100" s="17">
        <v>62.24517344608085</v>
      </c>
      <c r="K100" s="16">
        <v>147</v>
      </c>
      <c r="L100" s="17">
        <v>0.43206066484437</v>
      </c>
      <c r="M100" s="16">
        <v>5379.77042</v>
      </c>
      <c r="N100" s="17">
        <v>43.1381063805617</v>
      </c>
      <c r="Q100" s="11"/>
      <c r="R100" s="11"/>
      <c r="T100" s="24"/>
      <c r="W100" s="24"/>
      <c r="Z100" s="24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</row>
    <row r="101" spans="1:43" ht="12">
      <c r="A101" s="46"/>
      <c r="B101" s="5" t="s">
        <v>13</v>
      </c>
      <c r="C101" s="19">
        <v>30030</v>
      </c>
      <c r="D101" s="18">
        <v>100</v>
      </c>
      <c r="E101" s="19">
        <v>3907.75984</v>
      </c>
      <c r="F101" s="18">
        <v>100</v>
      </c>
      <c r="G101" s="19">
        <v>3993</v>
      </c>
      <c r="H101" s="18">
        <v>100</v>
      </c>
      <c r="I101" s="19">
        <v>8563.27997</v>
      </c>
      <c r="J101" s="18">
        <v>100</v>
      </c>
      <c r="K101" s="19">
        <v>34023</v>
      </c>
      <c r="L101" s="18">
        <v>100</v>
      </c>
      <c r="M101" s="19">
        <v>12471.03981</v>
      </c>
      <c r="N101" s="18">
        <v>100</v>
      </c>
      <c r="Q101" s="11"/>
      <c r="R101" s="11"/>
      <c r="S101" s="11"/>
      <c r="T101" s="24"/>
      <c r="U101" s="24"/>
      <c r="V101" s="11"/>
      <c r="W101" s="24"/>
      <c r="X101" s="24"/>
      <c r="Y101" s="11"/>
      <c r="Z101" s="24"/>
      <c r="AA101" s="24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>
      <c r="A102" s="46" t="s">
        <v>88</v>
      </c>
      <c r="B102" s="8" t="s">
        <v>80</v>
      </c>
      <c r="C102" s="9">
        <v>7495</v>
      </c>
      <c r="D102" s="10">
        <v>18.002113657107174</v>
      </c>
      <c r="E102" s="9">
        <v>287.14104</v>
      </c>
      <c r="F102" s="10">
        <v>4.940962032693612</v>
      </c>
      <c r="G102" s="9">
        <v>275</v>
      </c>
      <c r="H102" s="10">
        <v>7.66016713091922</v>
      </c>
      <c r="I102" s="9">
        <v>7.93689</v>
      </c>
      <c r="J102" s="10">
        <v>0.1968247607026472</v>
      </c>
      <c r="K102" s="9">
        <v>7770</v>
      </c>
      <c r="L102" s="10">
        <v>17.18114275605873</v>
      </c>
      <c r="M102" s="9">
        <v>295.07793</v>
      </c>
      <c r="N102" s="10">
        <v>2.997569827250052</v>
      </c>
      <c r="O102" s="11"/>
      <c r="P102" s="11"/>
      <c r="Q102" s="11"/>
      <c r="R102" s="11"/>
      <c r="T102" s="24"/>
      <c r="W102" s="24"/>
      <c r="Z102" s="24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>
      <c r="A103" s="46"/>
      <c r="B103" s="12" t="s">
        <v>3</v>
      </c>
      <c r="C103" s="13">
        <v>17403</v>
      </c>
      <c r="D103" s="14">
        <v>41.79997117740309</v>
      </c>
      <c r="E103" s="13">
        <v>1224.79949</v>
      </c>
      <c r="F103" s="14">
        <v>21.075662948607064</v>
      </c>
      <c r="G103" s="13">
        <v>518</v>
      </c>
      <c r="H103" s="14">
        <v>14.428969359331477</v>
      </c>
      <c r="I103" s="13">
        <v>40.00957</v>
      </c>
      <c r="J103" s="14">
        <v>0.9921863653226657</v>
      </c>
      <c r="K103" s="13">
        <v>17921</v>
      </c>
      <c r="L103" s="14">
        <v>39.62718910313108</v>
      </c>
      <c r="M103" s="13">
        <v>1264.80906</v>
      </c>
      <c r="N103" s="14">
        <v>12.848651457899615</v>
      </c>
      <c r="Q103" s="11"/>
      <c r="R103" s="11"/>
      <c r="T103" s="24"/>
      <c r="W103" s="24"/>
      <c r="Z103" s="24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</row>
    <row r="104" spans="1:43" ht="12">
      <c r="A104" s="46"/>
      <c r="B104" s="12" t="s">
        <v>4</v>
      </c>
      <c r="C104" s="13">
        <v>7056</v>
      </c>
      <c r="D104" s="14">
        <v>16.947686986597493</v>
      </c>
      <c r="E104" s="13">
        <v>859.73232</v>
      </c>
      <c r="F104" s="14">
        <v>14.793791759616091</v>
      </c>
      <c r="G104" s="13">
        <v>483</v>
      </c>
      <c r="H104" s="14">
        <v>13.454038997214484</v>
      </c>
      <c r="I104" s="13">
        <v>60.24979</v>
      </c>
      <c r="J104" s="14">
        <v>1.4941180360487227</v>
      </c>
      <c r="K104" s="13">
        <v>7539</v>
      </c>
      <c r="L104" s="14">
        <v>16.6703520254732</v>
      </c>
      <c r="M104" s="13">
        <v>919.98211</v>
      </c>
      <c r="N104" s="14">
        <v>9.345702725194792</v>
      </c>
      <c r="Q104" s="11"/>
      <c r="R104" s="11"/>
      <c r="T104" s="24"/>
      <c r="W104" s="24"/>
      <c r="Z104" s="24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</row>
    <row r="105" spans="1:43" ht="12">
      <c r="A105" s="46"/>
      <c r="B105" s="12" t="s">
        <v>5</v>
      </c>
      <c r="C105" s="13">
        <v>3570</v>
      </c>
      <c r="D105" s="14">
        <v>8.574722582504684</v>
      </c>
      <c r="E105" s="13">
        <v>614.49902</v>
      </c>
      <c r="F105" s="14">
        <v>10.573954621559608</v>
      </c>
      <c r="G105" s="13">
        <v>415</v>
      </c>
      <c r="H105" s="14">
        <v>11.559888579387186</v>
      </c>
      <c r="I105" s="13">
        <v>72.20785</v>
      </c>
      <c r="J105" s="14">
        <v>1.7906626899330398</v>
      </c>
      <c r="K105" s="13">
        <v>3985</v>
      </c>
      <c r="L105" s="14">
        <v>8.811692906421369</v>
      </c>
      <c r="M105" s="13">
        <v>686.70687</v>
      </c>
      <c r="N105" s="14">
        <v>6.975959854663898</v>
      </c>
      <c r="Q105" s="11"/>
      <c r="R105" s="11"/>
      <c r="T105" s="24"/>
      <c r="W105" s="24"/>
      <c r="Z105" s="24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</row>
    <row r="106" spans="1:43" ht="12">
      <c r="A106" s="46"/>
      <c r="B106" s="12" t="s">
        <v>6</v>
      </c>
      <c r="C106" s="13">
        <v>2989</v>
      </c>
      <c r="D106" s="14">
        <v>7.179228515155883</v>
      </c>
      <c r="E106" s="13">
        <v>720.81531</v>
      </c>
      <c r="F106" s="14">
        <v>12.40338573439128</v>
      </c>
      <c r="G106" s="13">
        <v>491</v>
      </c>
      <c r="H106" s="14">
        <v>13.676880222841225</v>
      </c>
      <c r="I106" s="13">
        <v>119.91706</v>
      </c>
      <c r="J106" s="14">
        <v>2.97379031820587</v>
      </c>
      <c r="K106" s="13">
        <v>3480</v>
      </c>
      <c r="L106" s="14">
        <v>7.695029188041747</v>
      </c>
      <c r="M106" s="13">
        <v>840.73237</v>
      </c>
      <c r="N106" s="14">
        <v>8.540638688581105</v>
      </c>
      <c r="Q106" s="11"/>
      <c r="R106" s="11"/>
      <c r="T106" s="24"/>
      <c r="W106" s="24"/>
      <c r="Z106" s="24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>
      <c r="A107" s="46"/>
      <c r="B107" s="12" t="s">
        <v>7</v>
      </c>
      <c r="C107" s="13">
        <v>1857</v>
      </c>
      <c r="D107" s="14">
        <v>4.460296872748235</v>
      </c>
      <c r="E107" s="13">
        <v>695.72192</v>
      </c>
      <c r="F107" s="14">
        <v>11.971592747705804</v>
      </c>
      <c r="G107" s="13">
        <v>502</v>
      </c>
      <c r="H107" s="14">
        <v>13.983286908077995</v>
      </c>
      <c r="I107" s="13">
        <v>192.55606</v>
      </c>
      <c r="J107" s="14">
        <v>4.7751449788701334</v>
      </c>
      <c r="K107" s="13">
        <v>2359</v>
      </c>
      <c r="L107" s="14">
        <v>5.21625685476738</v>
      </c>
      <c r="M107" s="13">
        <v>888.27798</v>
      </c>
      <c r="N107" s="14">
        <v>9.023634099163651</v>
      </c>
      <c r="Q107" s="11"/>
      <c r="R107" s="11"/>
      <c r="T107" s="24"/>
      <c r="W107" s="24"/>
      <c r="Z107" s="24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>
      <c r="A108" s="46"/>
      <c r="B108" s="12" t="s">
        <v>8</v>
      </c>
      <c r="C108" s="13">
        <v>898</v>
      </c>
      <c r="D108" s="14">
        <v>2.156891002545996</v>
      </c>
      <c r="E108" s="13">
        <v>603.74686</v>
      </c>
      <c r="F108" s="14">
        <v>10.388937480403309</v>
      </c>
      <c r="G108" s="13">
        <v>435</v>
      </c>
      <c r="H108" s="14">
        <v>12.116991643454039</v>
      </c>
      <c r="I108" s="13">
        <v>300.55248</v>
      </c>
      <c r="J108" s="14">
        <v>7.453318611520023</v>
      </c>
      <c r="K108" s="13">
        <v>1333</v>
      </c>
      <c r="L108" s="14">
        <v>2.9475499734654167</v>
      </c>
      <c r="M108" s="13">
        <v>904.29934</v>
      </c>
      <c r="N108" s="14">
        <v>9.186388207298783</v>
      </c>
      <c r="Q108" s="11"/>
      <c r="R108" s="11"/>
      <c r="T108" s="24"/>
      <c r="W108" s="24"/>
      <c r="Z108" s="24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</row>
    <row r="109" spans="1:43" ht="12">
      <c r="A109" s="46"/>
      <c r="B109" s="12" t="s">
        <v>9</v>
      </c>
      <c r="C109" s="13">
        <v>244</v>
      </c>
      <c r="D109" s="14">
        <v>0.58605947062497</v>
      </c>
      <c r="E109" s="13">
        <v>329.76592</v>
      </c>
      <c r="F109" s="14">
        <v>5.674427070391188</v>
      </c>
      <c r="G109" s="13">
        <v>237</v>
      </c>
      <c r="H109" s="14">
        <v>6.6016713091922</v>
      </c>
      <c r="I109" s="13">
        <v>319.74264</v>
      </c>
      <c r="J109" s="14">
        <v>7.929210131982763</v>
      </c>
      <c r="K109" s="13">
        <v>481</v>
      </c>
      <c r="L109" s="14">
        <v>1.0635945515655405</v>
      </c>
      <c r="M109" s="13">
        <v>649.50856</v>
      </c>
      <c r="N109" s="14">
        <v>6.598078216139817</v>
      </c>
      <c r="Q109" s="11"/>
      <c r="R109" s="11"/>
      <c r="T109" s="24"/>
      <c r="W109" s="24"/>
      <c r="Z109" s="24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</row>
    <row r="110" spans="1:43" ht="12">
      <c r="A110" s="46"/>
      <c r="B110" s="12" t="s">
        <v>10</v>
      </c>
      <c r="C110" s="13">
        <v>100</v>
      </c>
      <c r="D110" s="14">
        <v>0.2401883076331844</v>
      </c>
      <c r="E110" s="13">
        <v>285.42477</v>
      </c>
      <c r="F110" s="14">
        <v>4.911429420748447</v>
      </c>
      <c r="G110" s="13">
        <v>127</v>
      </c>
      <c r="H110" s="14">
        <v>3.5376044568245124</v>
      </c>
      <c r="I110" s="13">
        <v>402.76971</v>
      </c>
      <c r="J110" s="14">
        <v>9.98817569463916</v>
      </c>
      <c r="K110" s="13">
        <v>227</v>
      </c>
      <c r="L110" s="14">
        <v>0.5019458694498496</v>
      </c>
      <c r="M110" s="13">
        <v>688.19448</v>
      </c>
      <c r="N110" s="14">
        <v>6.991071845081872</v>
      </c>
      <c r="Q110" s="11"/>
      <c r="R110" s="11"/>
      <c r="T110" s="24"/>
      <c r="W110" s="24"/>
      <c r="Z110" s="24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">
      <c r="A111" s="46"/>
      <c r="B111" s="12" t="s">
        <v>11</v>
      </c>
      <c r="C111" s="13">
        <v>17</v>
      </c>
      <c r="D111" s="14">
        <v>0.04083201229764135</v>
      </c>
      <c r="E111" s="13">
        <v>114.37614</v>
      </c>
      <c r="F111" s="14">
        <v>1.9681204929328426</v>
      </c>
      <c r="G111" s="13">
        <v>56</v>
      </c>
      <c r="H111" s="14">
        <v>1.5598885793871866</v>
      </c>
      <c r="I111" s="13">
        <v>382.8243</v>
      </c>
      <c r="J111" s="14">
        <v>9.493554936336325</v>
      </c>
      <c r="K111" s="13">
        <v>73</v>
      </c>
      <c r="L111" s="14">
        <v>0.1614187157261631</v>
      </c>
      <c r="M111" s="13">
        <v>497.20044</v>
      </c>
      <c r="N111" s="14">
        <v>5.050845507284973</v>
      </c>
      <c r="Q111" s="11"/>
      <c r="R111" s="11"/>
      <c r="T111" s="24"/>
      <c r="W111" s="24"/>
      <c r="Z111" s="24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>
      <c r="A112" s="46"/>
      <c r="B112" s="15" t="s">
        <v>12</v>
      </c>
      <c r="C112" s="16">
        <v>5</v>
      </c>
      <c r="D112" s="17">
        <v>0.01200941538165922</v>
      </c>
      <c r="E112" s="16">
        <v>75.41713</v>
      </c>
      <c r="F112" s="17">
        <v>1.297735690950755</v>
      </c>
      <c r="G112" s="16">
        <v>51</v>
      </c>
      <c r="H112" s="17">
        <v>1.4206128133704736</v>
      </c>
      <c r="I112" s="16">
        <v>2133.69886</v>
      </c>
      <c r="J112" s="17">
        <v>52.91301347643865</v>
      </c>
      <c r="K112" s="16">
        <v>56</v>
      </c>
      <c r="L112" s="17">
        <v>0.12382805589952238</v>
      </c>
      <c r="M112" s="16">
        <v>2209.11599</v>
      </c>
      <c r="N112" s="17">
        <v>22.44145957144144</v>
      </c>
      <c r="Q112" s="11"/>
      <c r="R112" s="11"/>
      <c r="T112" s="24"/>
      <c r="W112" s="24"/>
      <c r="Z112" s="24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>
      <c r="A113" s="46"/>
      <c r="B113" s="5" t="s">
        <v>13</v>
      </c>
      <c r="C113" s="19">
        <v>41634</v>
      </c>
      <c r="D113" s="18">
        <v>100</v>
      </c>
      <c r="E113" s="19">
        <v>5811.43992</v>
      </c>
      <c r="F113" s="18">
        <v>100</v>
      </c>
      <c r="G113" s="19">
        <v>3590</v>
      </c>
      <c r="H113" s="18">
        <v>100</v>
      </c>
      <c r="I113" s="19">
        <v>4032.46521</v>
      </c>
      <c r="J113" s="18">
        <v>100</v>
      </c>
      <c r="K113" s="19">
        <v>45224</v>
      </c>
      <c r="L113" s="18">
        <v>100</v>
      </c>
      <c r="M113" s="19">
        <v>9843.90513</v>
      </c>
      <c r="N113" s="18">
        <v>100</v>
      </c>
      <c r="Q113" s="11"/>
      <c r="R113" s="11"/>
      <c r="S113" s="11"/>
      <c r="T113" s="24"/>
      <c r="U113" s="24"/>
      <c r="V113" s="11"/>
      <c r="W113" s="24"/>
      <c r="X113" s="24"/>
      <c r="Y113" s="11"/>
      <c r="Z113" s="24"/>
      <c r="AA113" s="24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" customHeight="1">
      <c r="A114" s="46" t="s">
        <v>89</v>
      </c>
      <c r="B114" s="8" t="s">
        <v>80</v>
      </c>
      <c r="C114" s="9">
        <v>3288</v>
      </c>
      <c r="D114" s="10">
        <v>9.017112768758228</v>
      </c>
      <c r="E114" s="9">
        <v>117.73123</v>
      </c>
      <c r="F114" s="10">
        <v>1.917071880184028</v>
      </c>
      <c r="G114" s="9">
        <v>154</v>
      </c>
      <c r="H114" s="10">
        <v>5.434015525758645</v>
      </c>
      <c r="I114" s="9">
        <v>4.15171</v>
      </c>
      <c r="J114" s="10">
        <v>0.21568245219234916</v>
      </c>
      <c r="K114" s="9">
        <v>3442</v>
      </c>
      <c r="L114" s="10">
        <v>8.758715456257315</v>
      </c>
      <c r="M114" s="9">
        <v>121.88294</v>
      </c>
      <c r="N114" s="10">
        <v>1.511048229151656</v>
      </c>
      <c r="O114" s="11"/>
      <c r="P114" s="11"/>
      <c r="Q114" s="11"/>
      <c r="R114" s="11"/>
      <c r="T114" s="24"/>
      <c r="W114" s="24"/>
      <c r="Z114" s="24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">
      <c r="A115" s="46"/>
      <c r="B115" s="12" t="s">
        <v>3</v>
      </c>
      <c r="C115" s="13">
        <v>13130</v>
      </c>
      <c r="D115" s="14">
        <v>36.008117595436595</v>
      </c>
      <c r="E115" s="13">
        <v>968.46057</v>
      </c>
      <c r="F115" s="14">
        <v>15.769889822895722</v>
      </c>
      <c r="G115" s="13">
        <v>399</v>
      </c>
      <c r="H115" s="14">
        <v>14.079040225829216</v>
      </c>
      <c r="I115" s="13">
        <v>30.40834</v>
      </c>
      <c r="J115" s="14">
        <v>1.579721449306117</v>
      </c>
      <c r="K115" s="13">
        <v>13529</v>
      </c>
      <c r="L115" s="14">
        <v>34.4266883810881</v>
      </c>
      <c r="M115" s="13">
        <v>998.86891</v>
      </c>
      <c r="N115" s="14">
        <v>12.383514030840944</v>
      </c>
      <c r="Q115" s="11"/>
      <c r="R115" s="11"/>
      <c r="T115" s="24"/>
      <c r="W115" s="24"/>
      <c r="Z115" s="24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">
      <c r="A116" s="46"/>
      <c r="B116" s="12" t="s">
        <v>4</v>
      </c>
      <c r="C116" s="13">
        <v>7814</v>
      </c>
      <c r="D116" s="14">
        <v>21.429354980254498</v>
      </c>
      <c r="E116" s="13">
        <v>950.14985</v>
      </c>
      <c r="F116" s="14">
        <v>15.471727929760627</v>
      </c>
      <c r="G116" s="13">
        <v>468</v>
      </c>
      <c r="H116" s="14">
        <v>16.513761467889907</v>
      </c>
      <c r="I116" s="13">
        <v>58.27356</v>
      </c>
      <c r="J116" s="14">
        <v>3.0273271299724667</v>
      </c>
      <c r="K116" s="13">
        <v>8282</v>
      </c>
      <c r="L116" s="14">
        <v>21.074863860756274</v>
      </c>
      <c r="M116" s="13">
        <v>1008.42341</v>
      </c>
      <c r="N116" s="14">
        <v>12.50196629582101</v>
      </c>
      <c r="Q116" s="11"/>
      <c r="R116" s="11"/>
      <c r="T116" s="24"/>
      <c r="W116" s="24"/>
      <c r="Z116" s="24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">
      <c r="A117" s="46"/>
      <c r="B117" s="12" t="s">
        <v>5</v>
      </c>
      <c r="C117" s="13">
        <v>4733</v>
      </c>
      <c r="D117" s="14">
        <v>12.979925405879772</v>
      </c>
      <c r="E117" s="13">
        <v>819.89302</v>
      </c>
      <c r="F117" s="14">
        <v>13.350695931752016</v>
      </c>
      <c r="G117" s="13">
        <v>335</v>
      </c>
      <c r="H117" s="14">
        <v>11.82074805928017</v>
      </c>
      <c r="I117" s="13">
        <v>58.23212</v>
      </c>
      <c r="J117" s="14">
        <v>3.0251743108162996</v>
      </c>
      <c r="K117" s="13">
        <v>5068</v>
      </c>
      <c r="L117" s="14">
        <v>12.896330602066262</v>
      </c>
      <c r="M117" s="13">
        <v>878.12514</v>
      </c>
      <c r="N117" s="14">
        <v>10.88658870364097</v>
      </c>
      <c r="Q117" s="11"/>
      <c r="R117" s="11"/>
      <c r="T117" s="24"/>
      <c r="W117" s="24"/>
      <c r="Z117" s="24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">
      <c r="A118" s="46"/>
      <c r="B118" s="12" t="s">
        <v>6</v>
      </c>
      <c r="C118" s="13">
        <v>3963</v>
      </c>
      <c r="D118" s="14">
        <v>10.868253620008776</v>
      </c>
      <c r="E118" s="13">
        <v>956.78412</v>
      </c>
      <c r="F118" s="14">
        <v>15.579756805892716</v>
      </c>
      <c r="G118" s="13">
        <v>446</v>
      </c>
      <c r="H118" s="14">
        <v>15.737473535638673</v>
      </c>
      <c r="I118" s="13">
        <v>110.16595</v>
      </c>
      <c r="J118" s="14">
        <v>5.723150760554019</v>
      </c>
      <c r="K118" s="13">
        <v>4409</v>
      </c>
      <c r="L118" s="14">
        <v>11.219400478395848</v>
      </c>
      <c r="M118" s="13">
        <v>1066.95007</v>
      </c>
      <c r="N118" s="14">
        <v>13.227552714651742</v>
      </c>
      <c r="Q118" s="11"/>
      <c r="R118" s="11"/>
      <c r="T118" s="24"/>
      <c r="W118" s="24"/>
      <c r="Z118" s="24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">
      <c r="A119" s="46"/>
      <c r="B119" s="12" t="s">
        <v>7</v>
      </c>
      <c r="C119" s="13">
        <v>2362</v>
      </c>
      <c r="D119" s="14">
        <v>6.477621763931549</v>
      </c>
      <c r="E119" s="13">
        <v>885.41082</v>
      </c>
      <c r="F119" s="14">
        <v>14.417552466178108</v>
      </c>
      <c r="G119" s="13">
        <v>430</v>
      </c>
      <c r="H119" s="14">
        <v>15.17290049400141</v>
      </c>
      <c r="I119" s="13">
        <v>168.41881</v>
      </c>
      <c r="J119" s="14">
        <v>8.749402519953787</v>
      </c>
      <c r="K119" s="13">
        <v>2792</v>
      </c>
      <c r="L119" s="14">
        <v>7.104687261438241</v>
      </c>
      <c r="M119" s="13">
        <v>1053.82963</v>
      </c>
      <c r="N119" s="14">
        <v>13.06489157743524</v>
      </c>
      <c r="Q119" s="11"/>
      <c r="R119" s="11"/>
      <c r="T119" s="24"/>
      <c r="W119" s="24"/>
      <c r="Z119" s="24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">
      <c r="A120" s="46"/>
      <c r="B120" s="12" t="s">
        <v>8</v>
      </c>
      <c r="C120" s="13">
        <v>828</v>
      </c>
      <c r="D120" s="14">
        <v>2.2707327775340063</v>
      </c>
      <c r="E120" s="13">
        <v>552.67591</v>
      </c>
      <c r="F120" s="14">
        <v>8.999476569777778</v>
      </c>
      <c r="G120" s="13">
        <v>325</v>
      </c>
      <c r="H120" s="14">
        <v>11.46788990825688</v>
      </c>
      <c r="I120" s="13">
        <v>227.78901</v>
      </c>
      <c r="J120" s="14">
        <v>11.833700393155482</v>
      </c>
      <c r="K120" s="13">
        <v>1153</v>
      </c>
      <c r="L120" s="14">
        <v>2.9339915517329125</v>
      </c>
      <c r="M120" s="13">
        <v>780.46492</v>
      </c>
      <c r="N120" s="14">
        <v>9.675842536133349</v>
      </c>
      <c r="Q120" s="11"/>
      <c r="R120" s="11"/>
      <c r="T120" s="24"/>
      <c r="W120" s="24"/>
      <c r="Z120" s="24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">
      <c r="A121" s="46"/>
      <c r="B121" s="12" t="s">
        <v>9</v>
      </c>
      <c r="C121" s="13">
        <v>239</v>
      </c>
      <c r="D121" s="14">
        <v>0.6554409828872313</v>
      </c>
      <c r="E121" s="13">
        <v>325.25139</v>
      </c>
      <c r="F121" s="14">
        <v>5.2962182911005735</v>
      </c>
      <c r="G121" s="13">
        <v>156</v>
      </c>
      <c r="H121" s="14">
        <v>5.504587155963303</v>
      </c>
      <c r="I121" s="13">
        <v>218.31175</v>
      </c>
      <c r="J121" s="14">
        <v>11.341354184758348</v>
      </c>
      <c r="K121" s="13">
        <v>395</v>
      </c>
      <c r="L121" s="14">
        <v>1.0051402106977454</v>
      </c>
      <c r="M121" s="13">
        <v>543.56314</v>
      </c>
      <c r="N121" s="14">
        <v>6.738844009909128</v>
      </c>
      <c r="Q121" s="11"/>
      <c r="R121" s="11"/>
      <c r="T121" s="24"/>
      <c r="W121" s="24"/>
      <c r="Z121" s="24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">
      <c r="A122" s="46"/>
      <c r="B122" s="12" t="s">
        <v>10</v>
      </c>
      <c r="C122" s="13">
        <v>82</v>
      </c>
      <c r="D122" s="14">
        <v>0.22487933304080737</v>
      </c>
      <c r="E122" s="13">
        <v>251.7634</v>
      </c>
      <c r="F122" s="14">
        <v>4.099579479459473</v>
      </c>
      <c r="G122" s="13">
        <v>77</v>
      </c>
      <c r="H122" s="14">
        <v>2.7170077628793226</v>
      </c>
      <c r="I122" s="13">
        <v>230.6581</v>
      </c>
      <c r="J122" s="14">
        <v>11.982750391050457</v>
      </c>
      <c r="K122" s="13">
        <v>159</v>
      </c>
      <c r="L122" s="14">
        <v>0.4046007430403583</v>
      </c>
      <c r="M122" s="13">
        <v>482.4215</v>
      </c>
      <c r="N122" s="14">
        <v>5.980838280399912</v>
      </c>
      <c r="Q122" s="11"/>
      <c r="R122" s="11"/>
      <c r="T122" s="24"/>
      <c r="W122" s="24"/>
      <c r="Z122" s="24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">
      <c r="A123" s="46"/>
      <c r="B123" s="12" t="s">
        <v>11</v>
      </c>
      <c r="C123" s="13">
        <v>17</v>
      </c>
      <c r="D123" s="14">
        <v>0.046621325142606404</v>
      </c>
      <c r="E123" s="13">
        <v>107.9797</v>
      </c>
      <c r="F123" s="14">
        <v>1.7582832227328917</v>
      </c>
      <c r="G123" s="13">
        <v>23</v>
      </c>
      <c r="H123" s="14">
        <v>0.8115737473535639</v>
      </c>
      <c r="I123" s="13">
        <v>154.0489</v>
      </c>
      <c r="J123" s="14">
        <v>8.002881826893972</v>
      </c>
      <c r="K123" s="13">
        <v>40</v>
      </c>
      <c r="L123" s="14">
        <v>0.1017863504504046</v>
      </c>
      <c r="M123" s="13">
        <v>262.0286</v>
      </c>
      <c r="N123" s="14">
        <v>3.2485092008536025</v>
      </c>
      <c r="Q123" s="11"/>
      <c r="R123" s="11"/>
      <c r="T123" s="24"/>
      <c r="W123" s="24"/>
      <c r="Z123" s="24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">
      <c r="A124" s="46"/>
      <c r="B124" s="15" t="s">
        <v>12</v>
      </c>
      <c r="C124" s="16">
        <v>8</v>
      </c>
      <c r="D124" s="17">
        <v>0.021939447125932425</v>
      </c>
      <c r="E124" s="16">
        <v>205.1006</v>
      </c>
      <c r="F124" s="17">
        <v>3.3397476002660658</v>
      </c>
      <c r="G124" s="16">
        <v>21</v>
      </c>
      <c r="H124" s="17">
        <v>0.7410021171489062</v>
      </c>
      <c r="I124" s="16">
        <v>664.45959</v>
      </c>
      <c r="J124" s="17">
        <v>34.5188545813467</v>
      </c>
      <c r="K124" s="16">
        <v>29</v>
      </c>
      <c r="L124" s="17">
        <v>0.07379510407654334</v>
      </c>
      <c r="M124" s="16">
        <v>869.56019</v>
      </c>
      <c r="N124" s="17">
        <v>10.78040442116245</v>
      </c>
      <c r="Q124" s="11"/>
      <c r="R124" s="11"/>
      <c r="T124" s="24"/>
      <c r="W124" s="24"/>
      <c r="Z124" s="24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">
      <c r="A125" s="46"/>
      <c r="B125" s="5" t="s">
        <v>13</v>
      </c>
      <c r="C125" s="19">
        <v>36464</v>
      </c>
      <c r="D125" s="18">
        <v>100</v>
      </c>
      <c r="E125" s="19">
        <v>6141.20061</v>
      </c>
      <c r="F125" s="18">
        <v>100</v>
      </c>
      <c r="G125" s="19">
        <v>2834</v>
      </c>
      <c r="H125" s="18">
        <v>100</v>
      </c>
      <c r="I125" s="19">
        <v>1924.91784</v>
      </c>
      <c r="J125" s="18">
        <v>100</v>
      </c>
      <c r="K125" s="19">
        <v>39298</v>
      </c>
      <c r="L125" s="18">
        <v>100</v>
      </c>
      <c r="M125" s="19">
        <v>8066.11845</v>
      </c>
      <c r="N125" s="18">
        <v>100</v>
      </c>
      <c r="Q125" s="11"/>
      <c r="R125" s="11"/>
      <c r="S125" s="11"/>
      <c r="T125" s="24"/>
      <c r="U125" s="24"/>
      <c r="V125" s="11"/>
      <c r="W125" s="24"/>
      <c r="X125" s="24"/>
      <c r="Y125" s="11"/>
      <c r="Z125" s="24"/>
      <c r="AA125" s="24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" customHeight="1">
      <c r="A126" s="46" t="s">
        <v>90</v>
      </c>
      <c r="B126" s="8" t="s">
        <v>80</v>
      </c>
      <c r="C126" s="9">
        <v>11693</v>
      </c>
      <c r="D126" s="10">
        <v>12.975354261682035</v>
      </c>
      <c r="E126" s="9">
        <v>455.64512</v>
      </c>
      <c r="F126" s="10">
        <v>2.8918672840874837</v>
      </c>
      <c r="G126" s="9">
        <v>332</v>
      </c>
      <c r="H126" s="10">
        <v>5.181023720349563</v>
      </c>
      <c r="I126" s="9">
        <v>9.01697</v>
      </c>
      <c r="J126" s="10">
        <v>0.1325671819582572</v>
      </c>
      <c r="K126" s="9">
        <v>12025</v>
      </c>
      <c r="L126" s="10">
        <v>12.457912457912458</v>
      </c>
      <c r="M126" s="9">
        <v>464.66209</v>
      </c>
      <c r="N126" s="10">
        <v>2.0598642689607463</v>
      </c>
      <c r="O126" s="11"/>
      <c r="P126" s="11"/>
      <c r="Q126" s="11"/>
      <c r="R126" s="11"/>
      <c r="T126" s="24"/>
      <c r="W126" s="24"/>
      <c r="Z126" s="24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">
      <c r="A127" s="46"/>
      <c r="B127" s="12" t="s">
        <v>3</v>
      </c>
      <c r="C127" s="13">
        <v>34763</v>
      </c>
      <c r="D127" s="14">
        <v>38.57540752577205</v>
      </c>
      <c r="E127" s="13">
        <v>2506.06486</v>
      </c>
      <c r="F127" s="14">
        <v>15.90537605326549</v>
      </c>
      <c r="G127" s="13">
        <v>715</v>
      </c>
      <c r="H127" s="14">
        <v>11.15792759051186</v>
      </c>
      <c r="I127" s="13">
        <v>55.64544</v>
      </c>
      <c r="J127" s="14">
        <v>0.8180973397524095</v>
      </c>
      <c r="K127" s="13">
        <v>35478</v>
      </c>
      <c r="L127" s="14">
        <v>36.75524475524475</v>
      </c>
      <c r="M127" s="13">
        <v>2561.7103</v>
      </c>
      <c r="N127" s="14">
        <v>11.356156716806215</v>
      </c>
      <c r="Q127" s="11"/>
      <c r="R127" s="11"/>
      <c r="T127" s="24"/>
      <c r="W127" s="24"/>
      <c r="Z127" s="24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">
      <c r="A128" s="46"/>
      <c r="B128" s="12" t="s">
        <v>4</v>
      </c>
      <c r="C128" s="13">
        <v>17083</v>
      </c>
      <c r="D128" s="14">
        <v>18.956467703097086</v>
      </c>
      <c r="E128" s="13">
        <v>2066.32627</v>
      </c>
      <c r="F128" s="14">
        <v>13.114463594965136</v>
      </c>
      <c r="G128" s="13">
        <v>804</v>
      </c>
      <c r="H128" s="14">
        <v>12.546816479400748</v>
      </c>
      <c r="I128" s="13">
        <v>100.49413</v>
      </c>
      <c r="J128" s="14">
        <v>1.4774612333684989</v>
      </c>
      <c r="K128" s="13">
        <v>17887</v>
      </c>
      <c r="L128" s="14">
        <v>18.53095053095053</v>
      </c>
      <c r="M128" s="13">
        <v>2166.8204</v>
      </c>
      <c r="N128" s="14">
        <v>9.60559515241545</v>
      </c>
      <c r="Q128" s="11"/>
      <c r="R128" s="11"/>
      <c r="T128" s="24"/>
      <c r="W128" s="24"/>
      <c r="Z128" s="24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>
      <c r="A129" s="46"/>
      <c r="B129" s="12" t="s">
        <v>5</v>
      </c>
      <c r="C129" s="13">
        <v>9352</v>
      </c>
      <c r="D129" s="14">
        <v>10.377620204844813</v>
      </c>
      <c r="E129" s="13">
        <v>1615.53551</v>
      </c>
      <c r="F129" s="14">
        <v>10.25340573745328</v>
      </c>
      <c r="G129" s="13">
        <v>636</v>
      </c>
      <c r="H129" s="14">
        <v>9.925093632958802</v>
      </c>
      <c r="I129" s="13">
        <v>110.84403</v>
      </c>
      <c r="J129" s="14">
        <v>1.6296251062160039</v>
      </c>
      <c r="K129" s="13">
        <v>9988</v>
      </c>
      <c r="L129" s="14">
        <v>10.347578347578347</v>
      </c>
      <c r="M129" s="13">
        <v>1726.37954</v>
      </c>
      <c r="N129" s="14">
        <v>7.653104493871857</v>
      </c>
      <c r="Q129" s="11"/>
      <c r="R129" s="11"/>
      <c r="T129" s="24"/>
      <c r="W129" s="24"/>
      <c r="Z129" s="24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>
      <c r="A130" s="46"/>
      <c r="B130" s="12" t="s">
        <v>6</v>
      </c>
      <c r="C130" s="13">
        <v>7840</v>
      </c>
      <c r="D130" s="14">
        <v>8.69980136933098</v>
      </c>
      <c r="E130" s="13">
        <v>1903.31081</v>
      </c>
      <c r="F130" s="14">
        <v>12.079844645080472</v>
      </c>
      <c r="G130" s="13">
        <v>820</v>
      </c>
      <c r="H130" s="14">
        <v>12.796504369538077</v>
      </c>
      <c r="I130" s="13">
        <v>201.35096</v>
      </c>
      <c r="J130" s="14">
        <v>2.9602548696280198</v>
      </c>
      <c r="K130" s="13">
        <v>8660</v>
      </c>
      <c r="L130" s="14">
        <v>8.971768971768972</v>
      </c>
      <c r="M130" s="13">
        <v>2104.66177</v>
      </c>
      <c r="N130" s="14">
        <v>9.330043641543213</v>
      </c>
      <c r="Q130" s="11"/>
      <c r="R130" s="11"/>
      <c r="T130" s="24"/>
      <c r="W130" s="24"/>
      <c r="Z130" s="24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>
      <c r="A131" s="46"/>
      <c r="B131" s="12" t="s">
        <v>7</v>
      </c>
      <c r="C131" s="13">
        <v>5335</v>
      </c>
      <c r="D131" s="14">
        <v>5.920081671604692</v>
      </c>
      <c r="E131" s="13">
        <v>2017.05186</v>
      </c>
      <c r="F131" s="14">
        <v>12.801731058245082</v>
      </c>
      <c r="G131" s="13">
        <v>1052</v>
      </c>
      <c r="H131" s="14">
        <v>16.416978776529337</v>
      </c>
      <c r="I131" s="13">
        <v>403.0768</v>
      </c>
      <c r="J131" s="14">
        <v>5.926021212086992</v>
      </c>
      <c r="K131" s="13">
        <v>6387</v>
      </c>
      <c r="L131" s="14">
        <v>6.616938616938617</v>
      </c>
      <c r="M131" s="13">
        <v>2420.12866</v>
      </c>
      <c r="N131" s="14">
        <v>10.728520058569552</v>
      </c>
      <c r="Q131" s="11"/>
      <c r="R131" s="11"/>
      <c r="T131" s="24"/>
      <c r="W131" s="24"/>
      <c r="Z131" s="24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">
      <c r="A132" s="46"/>
      <c r="B132" s="12" t="s">
        <v>8</v>
      </c>
      <c r="C132" s="13">
        <v>2619</v>
      </c>
      <c r="D132" s="14">
        <v>2.9062219115150305</v>
      </c>
      <c r="E132" s="13">
        <v>1775.61152</v>
      </c>
      <c r="F132" s="14">
        <v>11.269368722607737</v>
      </c>
      <c r="G132" s="13">
        <v>935</v>
      </c>
      <c r="H132" s="14">
        <v>14.591136079900124</v>
      </c>
      <c r="I132" s="13">
        <v>662.96863</v>
      </c>
      <c r="J132" s="14">
        <v>9.746941933468392</v>
      </c>
      <c r="K132" s="13">
        <v>3554</v>
      </c>
      <c r="L132" s="14">
        <v>3.681947681947682</v>
      </c>
      <c r="M132" s="13">
        <v>2438.58015</v>
      </c>
      <c r="N132" s="14">
        <v>10.810316197695268</v>
      </c>
      <c r="Q132" s="11"/>
      <c r="R132" s="11"/>
      <c r="T132" s="24"/>
      <c r="W132" s="24"/>
      <c r="Z132" s="24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">
      <c r="A133" s="46"/>
      <c r="B133" s="12" t="s">
        <v>9</v>
      </c>
      <c r="C133" s="13">
        <v>902</v>
      </c>
      <c r="D133" s="14">
        <v>1.0009210248898655</v>
      </c>
      <c r="E133" s="13">
        <v>1220.63878</v>
      </c>
      <c r="F133" s="14">
        <v>7.747093513413377</v>
      </c>
      <c r="G133" s="13">
        <v>559</v>
      </c>
      <c r="H133" s="14">
        <v>8.72347066167291</v>
      </c>
      <c r="I133" s="13">
        <v>775.00486</v>
      </c>
      <c r="J133" s="14">
        <v>11.39409472296721</v>
      </c>
      <c r="K133" s="13">
        <v>1461</v>
      </c>
      <c r="L133" s="14">
        <v>1.5135975135975135</v>
      </c>
      <c r="M133" s="13">
        <v>1995.64364</v>
      </c>
      <c r="N133" s="14">
        <v>8.846762230193479</v>
      </c>
      <c r="Q133" s="11"/>
      <c r="R133" s="11"/>
      <c r="T133" s="24"/>
      <c r="W133" s="24"/>
      <c r="Z133" s="24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">
      <c r="A134" s="46"/>
      <c r="B134" s="12" t="s">
        <v>10</v>
      </c>
      <c r="C134" s="13">
        <v>416</v>
      </c>
      <c r="D134" s="14">
        <v>0.4616221134747051</v>
      </c>
      <c r="E134" s="13">
        <v>1243.6731</v>
      </c>
      <c r="F134" s="14">
        <v>7.893286665705235</v>
      </c>
      <c r="G134" s="13">
        <v>351</v>
      </c>
      <c r="H134" s="14">
        <v>5.477528089887641</v>
      </c>
      <c r="I134" s="13">
        <v>1081.99085</v>
      </c>
      <c r="J134" s="14">
        <v>15.907392160461814</v>
      </c>
      <c r="K134" s="13">
        <v>767</v>
      </c>
      <c r="L134" s="14">
        <v>0.7946127946127947</v>
      </c>
      <c r="M134" s="13">
        <v>2325.66395</v>
      </c>
      <c r="N134" s="14">
        <v>10.309754497542745</v>
      </c>
      <c r="Q134" s="11"/>
      <c r="R134" s="11"/>
      <c r="T134" s="24"/>
      <c r="W134" s="24"/>
      <c r="Z134" s="24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">
      <c r="A135" s="46"/>
      <c r="B135" s="12" t="s">
        <v>11</v>
      </c>
      <c r="C135" s="13">
        <v>93</v>
      </c>
      <c r="D135" s="14">
        <v>0.10319917440660474</v>
      </c>
      <c r="E135" s="13">
        <v>620.25465</v>
      </c>
      <c r="F135" s="14">
        <v>3.9366034034077506</v>
      </c>
      <c r="G135" s="13">
        <v>115</v>
      </c>
      <c r="H135" s="14">
        <v>1.7946317103620475</v>
      </c>
      <c r="I135" s="13">
        <v>784.00758</v>
      </c>
      <c r="J135" s="14">
        <v>11.526452401916929</v>
      </c>
      <c r="K135" s="13">
        <v>208</v>
      </c>
      <c r="L135" s="14">
        <v>0.21548821548821548</v>
      </c>
      <c r="M135" s="13">
        <v>1404.26223</v>
      </c>
      <c r="N135" s="14">
        <v>6.2251465184692325</v>
      </c>
      <c r="Q135" s="11"/>
      <c r="R135" s="11"/>
      <c r="T135" s="24"/>
      <c r="W135" s="24"/>
      <c r="Z135" s="24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">
      <c r="A136" s="46"/>
      <c r="B136" s="15" t="s">
        <v>12</v>
      </c>
      <c r="C136" s="16">
        <v>21</v>
      </c>
      <c r="D136" s="17">
        <v>0.023303039382136556</v>
      </c>
      <c r="E136" s="16">
        <v>331.97434</v>
      </c>
      <c r="F136" s="17">
        <v>2.106959321768957</v>
      </c>
      <c r="G136" s="16">
        <v>89</v>
      </c>
      <c r="H136" s="17">
        <v>1.3888888888888888</v>
      </c>
      <c r="I136" s="16">
        <v>2617.41138</v>
      </c>
      <c r="J136" s="17">
        <v>38.48109183817547</v>
      </c>
      <c r="K136" s="16">
        <v>110</v>
      </c>
      <c r="L136" s="17">
        <v>0.11396011396011396</v>
      </c>
      <c r="M136" s="16">
        <v>2949.38572</v>
      </c>
      <c r="N136" s="17">
        <v>13.074736223932243</v>
      </c>
      <c r="Q136" s="11"/>
      <c r="R136" s="11"/>
      <c r="T136" s="24"/>
      <c r="W136" s="24"/>
      <c r="Z136" s="24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">
      <c r="A137" s="46"/>
      <c r="B137" s="5" t="s">
        <v>13</v>
      </c>
      <c r="C137" s="19">
        <v>90117</v>
      </c>
      <c r="D137" s="18">
        <v>100</v>
      </c>
      <c r="E137" s="19">
        <v>15756.08682</v>
      </c>
      <c r="F137" s="18">
        <v>100</v>
      </c>
      <c r="G137" s="19">
        <v>6408</v>
      </c>
      <c r="H137" s="18">
        <v>100</v>
      </c>
      <c r="I137" s="19">
        <v>6801.81163</v>
      </c>
      <c r="J137" s="18">
        <v>100</v>
      </c>
      <c r="K137" s="19">
        <v>96525</v>
      </c>
      <c r="L137" s="18">
        <v>100</v>
      </c>
      <c r="M137" s="19">
        <v>22557.89845</v>
      </c>
      <c r="N137" s="18">
        <v>100</v>
      </c>
      <c r="Q137" s="11"/>
      <c r="R137" s="11"/>
      <c r="S137" s="11"/>
      <c r="T137" s="24"/>
      <c r="U137" s="24"/>
      <c r="V137" s="11"/>
      <c r="W137" s="24"/>
      <c r="X137" s="24"/>
      <c r="Y137" s="11"/>
      <c r="Z137" s="24"/>
      <c r="AA137" s="24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" customHeight="1">
      <c r="A138" s="46" t="s">
        <v>91</v>
      </c>
      <c r="B138" s="8" t="s">
        <v>80</v>
      </c>
      <c r="C138" s="9">
        <v>8808</v>
      </c>
      <c r="D138" s="10">
        <v>6.715718043536274</v>
      </c>
      <c r="E138" s="9">
        <v>308.27636</v>
      </c>
      <c r="F138" s="10">
        <v>1.2144835217500949</v>
      </c>
      <c r="G138" s="9">
        <v>365</v>
      </c>
      <c r="H138" s="10">
        <v>5.652779928759486</v>
      </c>
      <c r="I138" s="9">
        <v>8.61542</v>
      </c>
      <c r="J138" s="10">
        <v>0.15214027470998343</v>
      </c>
      <c r="K138" s="9">
        <v>9173</v>
      </c>
      <c r="L138" s="10">
        <v>6.665843095078918</v>
      </c>
      <c r="M138" s="9">
        <v>316.89178</v>
      </c>
      <c r="N138" s="10">
        <v>1.0207122189077766</v>
      </c>
      <c r="O138" s="11"/>
      <c r="P138" s="11"/>
      <c r="Q138" s="11"/>
      <c r="R138" s="11"/>
      <c r="T138" s="24"/>
      <c r="W138" s="24"/>
      <c r="Z138" s="24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">
      <c r="A139" s="46"/>
      <c r="B139" s="12" t="s">
        <v>3</v>
      </c>
      <c r="C139" s="13">
        <v>40925</v>
      </c>
      <c r="D139" s="14">
        <v>31.203537798787693</v>
      </c>
      <c r="E139" s="13">
        <v>3127.20567</v>
      </c>
      <c r="F139" s="14">
        <v>12.319918904383277</v>
      </c>
      <c r="G139" s="13">
        <v>786</v>
      </c>
      <c r="H139" s="14">
        <v>12.172835682205358</v>
      </c>
      <c r="I139" s="13">
        <v>61.31048</v>
      </c>
      <c r="J139" s="14">
        <v>1.0826858434993238</v>
      </c>
      <c r="K139" s="13">
        <v>41711</v>
      </c>
      <c r="L139" s="14">
        <v>30.31058337935645</v>
      </c>
      <c r="M139" s="13">
        <v>3188.51615</v>
      </c>
      <c r="N139" s="14">
        <v>10.270248709164312</v>
      </c>
      <c r="Q139" s="11"/>
      <c r="R139" s="11"/>
      <c r="T139" s="24"/>
      <c r="W139" s="24"/>
      <c r="Z139" s="24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">
      <c r="A140" s="46"/>
      <c r="B140" s="12" t="s">
        <v>4</v>
      </c>
      <c r="C140" s="13">
        <v>33936</v>
      </c>
      <c r="D140" s="14">
        <v>25.874728374823682</v>
      </c>
      <c r="E140" s="13">
        <v>4077.00679</v>
      </c>
      <c r="F140" s="14">
        <v>16.06174915429211</v>
      </c>
      <c r="G140" s="13">
        <v>920</v>
      </c>
      <c r="H140" s="14">
        <v>14.248102834133498</v>
      </c>
      <c r="I140" s="13">
        <v>114.89741</v>
      </c>
      <c r="J140" s="14">
        <v>2.028981003928491</v>
      </c>
      <c r="K140" s="13">
        <v>34856</v>
      </c>
      <c r="L140" s="14">
        <v>25.32918640816208</v>
      </c>
      <c r="M140" s="13">
        <v>4191.9042</v>
      </c>
      <c r="N140" s="14">
        <v>13.502173636156886</v>
      </c>
      <c r="Q140" s="11"/>
      <c r="R140" s="11"/>
      <c r="T140" s="24"/>
      <c r="W140" s="24"/>
      <c r="Z140" s="24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">
      <c r="A141" s="46"/>
      <c r="B141" s="12" t="s">
        <v>5</v>
      </c>
      <c r="C141" s="13">
        <v>17233</v>
      </c>
      <c r="D141" s="14">
        <v>13.13941519576074</v>
      </c>
      <c r="E141" s="13">
        <v>2981.38216</v>
      </c>
      <c r="F141" s="14">
        <v>11.745433562793153</v>
      </c>
      <c r="G141" s="13">
        <v>856</v>
      </c>
      <c r="H141" s="14">
        <v>13.256930463063343</v>
      </c>
      <c r="I141" s="13">
        <v>148.12781</v>
      </c>
      <c r="J141" s="14">
        <v>2.6157988473676537</v>
      </c>
      <c r="K141" s="13">
        <v>18089</v>
      </c>
      <c r="L141" s="14">
        <v>13.144929221288841</v>
      </c>
      <c r="M141" s="13">
        <v>3129.50997</v>
      </c>
      <c r="N141" s="14">
        <v>10.080189096645894</v>
      </c>
      <c r="Q141" s="11"/>
      <c r="R141" s="11"/>
      <c r="T141" s="24"/>
      <c r="W141" s="24"/>
      <c r="Z141" s="24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">
      <c r="A142" s="46"/>
      <c r="B142" s="12" t="s">
        <v>6</v>
      </c>
      <c r="C142" s="13">
        <v>15078</v>
      </c>
      <c r="D142" s="14">
        <v>11.496321146734779</v>
      </c>
      <c r="E142" s="13">
        <v>3636.62787</v>
      </c>
      <c r="F142" s="14">
        <v>14.326835255392746</v>
      </c>
      <c r="G142" s="13">
        <v>987</v>
      </c>
      <c r="H142" s="14">
        <v>15.285736410097568</v>
      </c>
      <c r="I142" s="13">
        <v>240.38303</v>
      </c>
      <c r="J142" s="14">
        <v>4.244939912368542</v>
      </c>
      <c r="K142" s="13">
        <v>16065</v>
      </c>
      <c r="L142" s="14">
        <v>11.674127256343924</v>
      </c>
      <c r="M142" s="13">
        <v>3877.0109</v>
      </c>
      <c r="N142" s="14">
        <v>12.48789854526563</v>
      </c>
      <c r="Q142" s="11"/>
      <c r="R142" s="11"/>
      <c r="T142" s="24"/>
      <c r="W142" s="24"/>
      <c r="Z142" s="24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">
      <c r="A143" s="46"/>
      <c r="B143" s="12" t="s">
        <v>7</v>
      </c>
      <c r="C143" s="13">
        <v>9257</v>
      </c>
      <c r="D143" s="14">
        <v>7.058061072776486</v>
      </c>
      <c r="E143" s="13">
        <v>3466.76632</v>
      </c>
      <c r="F143" s="14">
        <v>13.657649809405484</v>
      </c>
      <c r="G143" s="13">
        <v>1046</v>
      </c>
      <c r="H143" s="14">
        <v>16.19947343967787</v>
      </c>
      <c r="I143" s="13">
        <v>403.17468</v>
      </c>
      <c r="J143" s="14">
        <v>7.1196884854493065</v>
      </c>
      <c r="K143" s="13">
        <v>10303</v>
      </c>
      <c r="L143" s="14">
        <v>7.486992413452315</v>
      </c>
      <c r="M143" s="13">
        <v>3869.941</v>
      </c>
      <c r="N143" s="14">
        <v>12.465126312686873</v>
      </c>
      <c r="Q143" s="11"/>
      <c r="R143" s="11"/>
      <c r="T143" s="24"/>
      <c r="W143" s="24"/>
      <c r="Z143" s="24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12">
      <c r="A144" s="46"/>
      <c r="B144" s="12" t="s">
        <v>8</v>
      </c>
      <c r="C144" s="13">
        <v>3662</v>
      </c>
      <c r="D144" s="14">
        <v>2.7921161983912164</v>
      </c>
      <c r="E144" s="13">
        <v>2452.59537</v>
      </c>
      <c r="F144" s="14">
        <v>9.662228600290911</v>
      </c>
      <c r="G144" s="13">
        <v>777</v>
      </c>
      <c r="H144" s="14">
        <v>12.033452067523617</v>
      </c>
      <c r="I144" s="13">
        <v>538.46858</v>
      </c>
      <c r="J144" s="14">
        <v>9.508852462665162</v>
      </c>
      <c r="K144" s="13">
        <v>4439</v>
      </c>
      <c r="L144" s="14">
        <v>3.225736127663285</v>
      </c>
      <c r="M144" s="13">
        <v>2991.06395</v>
      </c>
      <c r="N144" s="14">
        <v>9.634252808007702</v>
      </c>
      <c r="Q144" s="11"/>
      <c r="R144" s="11"/>
      <c r="T144" s="24"/>
      <c r="W144" s="24"/>
      <c r="Z144" s="24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</row>
    <row r="145" spans="1:43" ht="12">
      <c r="A145" s="46"/>
      <c r="B145" s="12" t="s">
        <v>9</v>
      </c>
      <c r="C145" s="13">
        <v>1336</v>
      </c>
      <c r="D145" s="14">
        <v>1.0186420647325682</v>
      </c>
      <c r="E145" s="13">
        <v>1836.0493</v>
      </c>
      <c r="F145" s="14">
        <v>7.233287755087015</v>
      </c>
      <c r="G145" s="13">
        <v>355</v>
      </c>
      <c r="H145" s="14">
        <v>5.497909245779774</v>
      </c>
      <c r="I145" s="13">
        <v>489.28805</v>
      </c>
      <c r="J145" s="14">
        <v>8.640370212863925</v>
      </c>
      <c r="K145" s="13">
        <v>1691</v>
      </c>
      <c r="L145" s="14">
        <v>1.2288172543092173</v>
      </c>
      <c r="M145" s="13">
        <v>2325.33735</v>
      </c>
      <c r="N145" s="14">
        <v>7.4899394557587735</v>
      </c>
      <c r="Q145" s="11"/>
      <c r="R145" s="11"/>
      <c r="T145" s="24"/>
      <c r="W145" s="24"/>
      <c r="Z145" s="24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">
      <c r="A146" s="46"/>
      <c r="B146" s="12" t="s">
        <v>10</v>
      </c>
      <c r="C146" s="13">
        <v>758</v>
      </c>
      <c r="D146" s="14">
        <v>0.5779421295413824</v>
      </c>
      <c r="E146" s="13">
        <v>2255.46964</v>
      </c>
      <c r="F146" s="14">
        <v>8.885633369965893</v>
      </c>
      <c r="G146" s="13">
        <v>218</v>
      </c>
      <c r="H146" s="14">
        <v>3.3761808889577205</v>
      </c>
      <c r="I146" s="13">
        <v>683.45386</v>
      </c>
      <c r="J146" s="14">
        <v>12.06915716378291</v>
      </c>
      <c r="K146" s="13">
        <v>976</v>
      </c>
      <c r="L146" s="14">
        <v>0.7092404732145452</v>
      </c>
      <c r="M146" s="13">
        <v>2938.9235</v>
      </c>
      <c r="N146" s="14">
        <v>9.466307794052621</v>
      </c>
      <c r="Q146" s="11"/>
      <c r="R146" s="11"/>
      <c r="T146" s="24"/>
      <c r="W146" s="24"/>
      <c r="Z146" s="24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12">
      <c r="A147" s="46"/>
      <c r="B147" s="12" t="s">
        <v>11</v>
      </c>
      <c r="C147" s="13">
        <v>140</v>
      </c>
      <c r="D147" s="14">
        <v>0.1067439289390416</v>
      </c>
      <c r="E147" s="13">
        <v>933.38302</v>
      </c>
      <c r="F147" s="14">
        <v>3.6771496110546367</v>
      </c>
      <c r="G147" s="13">
        <v>70</v>
      </c>
      <c r="H147" s="14">
        <v>1.0840947808579835</v>
      </c>
      <c r="I147" s="13">
        <v>493.30451</v>
      </c>
      <c r="J147" s="14">
        <v>8.711297147100638</v>
      </c>
      <c r="K147" s="13">
        <v>210</v>
      </c>
      <c r="L147" s="14">
        <v>0.1526029706711624</v>
      </c>
      <c r="M147" s="13">
        <v>1426.68753</v>
      </c>
      <c r="N147" s="14">
        <v>4.595377622083965</v>
      </c>
      <c r="Q147" s="11"/>
      <c r="R147" s="11"/>
      <c r="T147" s="24"/>
      <c r="W147" s="24"/>
      <c r="Z147" s="24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</row>
    <row r="148" spans="1:43" ht="12">
      <c r="A148" s="46"/>
      <c r="B148" s="15" t="s">
        <v>12</v>
      </c>
      <c r="C148" s="16">
        <v>22</v>
      </c>
      <c r="D148" s="17">
        <v>0.016774045976135108</v>
      </c>
      <c r="E148" s="16">
        <v>308.56749</v>
      </c>
      <c r="F148" s="17">
        <v>1.215630455584681</v>
      </c>
      <c r="G148" s="16">
        <v>77</v>
      </c>
      <c r="H148" s="17">
        <v>1.192504258943782</v>
      </c>
      <c r="I148" s="16">
        <v>2481.78966</v>
      </c>
      <c r="J148" s="17">
        <v>43.82608864626407</v>
      </c>
      <c r="K148" s="16">
        <v>99</v>
      </c>
      <c r="L148" s="17">
        <v>0.07194140045926227</v>
      </c>
      <c r="M148" s="16">
        <v>2790.35715</v>
      </c>
      <c r="N148" s="17">
        <v>8.987773801269567</v>
      </c>
      <c r="Q148" s="11"/>
      <c r="R148" s="11"/>
      <c r="T148" s="24"/>
      <c r="W148" s="24"/>
      <c r="Z148" s="24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">
      <c r="A149" s="46"/>
      <c r="B149" s="5" t="s">
        <v>13</v>
      </c>
      <c r="C149" s="19">
        <v>131155</v>
      </c>
      <c r="D149" s="18">
        <v>100</v>
      </c>
      <c r="E149" s="19">
        <v>25383.32999</v>
      </c>
      <c r="F149" s="18">
        <v>100</v>
      </c>
      <c r="G149" s="19">
        <v>6457</v>
      </c>
      <c r="H149" s="18">
        <v>100</v>
      </c>
      <c r="I149" s="19">
        <v>5662.81349</v>
      </c>
      <c r="J149" s="18">
        <v>100</v>
      </c>
      <c r="K149" s="19">
        <v>137612</v>
      </c>
      <c r="L149" s="18">
        <v>100</v>
      </c>
      <c r="M149" s="19">
        <v>31046.14348</v>
      </c>
      <c r="N149" s="18">
        <v>100</v>
      </c>
      <c r="Q149" s="11"/>
      <c r="R149" s="11"/>
      <c r="S149" s="11"/>
      <c r="T149" s="24"/>
      <c r="U149" s="24"/>
      <c r="V149" s="11"/>
      <c r="W149" s="24"/>
      <c r="X149" s="24"/>
      <c r="Y149" s="11"/>
      <c r="Z149" s="24"/>
      <c r="AA149" s="24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12" customHeight="1">
      <c r="A150" s="46" t="s">
        <v>92</v>
      </c>
      <c r="B150" s="8" t="s">
        <v>80</v>
      </c>
      <c r="C150" s="9">
        <v>3185</v>
      </c>
      <c r="D150" s="10">
        <v>13.219607354833354</v>
      </c>
      <c r="E150" s="9">
        <v>116.34096</v>
      </c>
      <c r="F150" s="10">
        <v>2.992392225770504</v>
      </c>
      <c r="G150" s="9">
        <v>303</v>
      </c>
      <c r="H150" s="10">
        <v>6.903622693096377</v>
      </c>
      <c r="I150" s="9">
        <v>8.49434</v>
      </c>
      <c r="J150" s="10">
        <v>0.2985138062011586</v>
      </c>
      <c r="K150" s="9">
        <v>3488</v>
      </c>
      <c r="L150" s="10">
        <v>12.246331016080331</v>
      </c>
      <c r="M150" s="9">
        <v>124.8353</v>
      </c>
      <c r="N150" s="10">
        <v>1.8539616577829119</v>
      </c>
      <c r="O150" s="11"/>
      <c r="P150" s="11"/>
      <c r="Q150" s="11"/>
      <c r="R150" s="11"/>
      <c r="T150" s="24"/>
      <c r="W150" s="24"/>
      <c r="Z150" s="24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">
      <c r="A151" s="46"/>
      <c r="B151" s="12" t="s">
        <v>3</v>
      </c>
      <c r="C151" s="13">
        <v>8284</v>
      </c>
      <c r="D151" s="14">
        <v>34.38343087203752</v>
      </c>
      <c r="E151" s="13">
        <v>597.15163</v>
      </c>
      <c r="F151" s="14">
        <v>15.35926723673403</v>
      </c>
      <c r="G151" s="13">
        <v>701</v>
      </c>
      <c r="H151" s="14">
        <v>15.97174755069492</v>
      </c>
      <c r="I151" s="13">
        <v>53.44245</v>
      </c>
      <c r="J151" s="14">
        <v>1.8781105020772781</v>
      </c>
      <c r="K151" s="13">
        <v>8985</v>
      </c>
      <c r="L151" s="14">
        <v>31.546239730356014</v>
      </c>
      <c r="M151" s="13">
        <v>650.59408</v>
      </c>
      <c r="N151" s="14">
        <v>9.662142671989</v>
      </c>
      <c r="Q151" s="11"/>
      <c r="R151" s="11"/>
      <c r="T151" s="24"/>
      <c r="W151" s="24"/>
      <c r="Z151" s="24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">
      <c r="A152" s="46"/>
      <c r="B152" s="12" t="s">
        <v>4</v>
      </c>
      <c r="C152" s="13">
        <v>4581</v>
      </c>
      <c r="D152" s="14">
        <v>19.01382144191259</v>
      </c>
      <c r="E152" s="13">
        <v>561.48081</v>
      </c>
      <c r="F152" s="14">
        <v>14.441782247312773</v>
      </c>
      <c r="G152" s="13">
        <v>632</v>
      </c>
      <c r="H152" s="14">
        <v>14.399635452267031</v>
      </c>
      <c r="I152" s="13">
        <v>78.7339</v>
      </c>
      <c r="J152" s="14">
        <v>2.766919638966818</v>
      </c>
      <c r="K152" s="13">
        <v>5213</v>
      </c>
      <c r="L152" s="14">
        <v>18.30278772558107</v>
      </c>
      <c r="M152" s="13">
        <v>640.21471</v>
      </c>
      <c r="N152" s="14">
        <v>9.507995936154327</v>
      </c>
      <c r="Q152" s="11"/>
      <c r="R152" s="11"/>
      <c r="T152" s="24"/>
      <c r="W152" s="24"/>
      <c r="Z152" s="24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">
      <c r="A153" s="46"/>
      <c r="B153" s="12" t="s">
        <v>5</v>
      </c>
      <c r="C153" s="13">
        <v>2865</v>
      </c>
      <c r="D153" s="14">
        <v>11.891420744614619</v>
      </c>
      <c r="E153" s="13">
        <v>494.53438</v>
      </c>
      <c r="F153" s="14">
        <v>12.719860950848576</v>
      </c>
      <c r="G153" s="13">
        <v>533</v>
      </c>
      <c r="H153" s="14">
        <v>12.14399635452267</v>
      </c>
      <c r="I153" s="13">
        <v>92.50201</v>
      </c>
      <c r="J153" s="14">
        <v>3.250767815552195</v>
      </c>
      <c r="K153" s="13">
        <v>3398</v>
      </c>
      <c r="L153" s="14">
        <v>11.93034197036725</v>
      </c>
      <c r="M153" s="13">
        <v>587.03639</v>
      </c>
      <c r="N153" s="14">
        <v>8.718230811183183</v>
      </c>
      <c r="Q153" s="11"/>
      <c r="R153" s="11"/>
      <c r="T153" s="24"/>
      <c r="W153" s="24"/>
      <c r="Z153" s="24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">
      <c r="A154" s="46"/>
      <c r="B154" s="12" t="s">
        <v>6</v>
      </c>
      <c r="C154" s="13">
        <v>2584</v>
      </c>
      <c r="D154" s="14">
        <v>10.725106877516291</v>
      </c>
      <c r="E154" s="13">
        <v>626.00973</v>
      </c>
      <c r="F154" s="14">
        <v>16.101523051801294</v>
      </c>
      <c r="G154" s="13">
        <v>600</v>
      </c>
      <c r="H154" s="14">
        <v>13.67053998632946</v>
      </c>
      <c r="I154" s="13">
        <v>149.76176</v>
      </c>
      <c r="J154" s="14">
        <v>5.263028440230132</v>
      </c>
      <c r="K154" s="13">
        <v>3184</v>
      </c>
      <c r="L154" s="14">
        <v>11.178990239449476</v>
      </c>
      <c r="M154" s="13">
        <v>775.77149</v>
      </c>
      <c r="N154" s="14">
        <v>11.521185094769827</v>
      </c>
      <c r="Q154" s="11"/>
      <c r="R154" s="11"/>
      <c r="T154" s="24"/>
      <c r="W154" s="24"/>
      <c r="Z154" s="24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">
      <c r="A155" s="46"/>
      <c r="B155" s="12" t="s">
        <v>7</v>
      </c>
      <c r="C155" s="13">
        <v>1762</v>
      </c>
      <c r="D155" s="14">
        <v>7.313327522516913</v>
      </c>
      <c r="E155" s="13">
        <v>657.72847</v>
      </c>
      <c r="F155" s="14">
        <v>16.91735705374898</v>
      </c>
      <c r="G155" s="13">
        <v>666</v>
      </c>
      <c r="H155" s="14">
        <v>15.1742993848257</v>
      </c>
      <c r="I155" s="13">
        <v>253.96435</v>
      </c>
      <c r="J155" s="14">
        <v>8.924985903307755</v>
      </c>
      <c r="K155" s="13">
        <v>2428</v>
      </c>
      <c r="L155" s="14">
        <v>8.524682255459588</v>
      </c>
      <c r="M155" s="13">
        <v>911.69282</v>
      </c>
      <c r="N155" s="14">
        <v>13.539788280686457</v>
      </c>
      <c r="Q155" s="11"/>
      <c r="R155" s="11"/>
      <c r="T155" s="24"/>
      <c r="W155" s="24"/>
      <c r="Z155" s="24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2">
      <c r="A156" s="46"/>
      <c r="B156" s="12" t="s">
        <v>8</v>
      </c>
      <c r="C156" s="13">
        <v>637</v>
      </c>
      <c r="D156" s="14">
        <v>2.6439214709666707</v>
      </c>
      <c r="E156" s="13">
        <v>426.29363</v>
      </c>
      <c r="F156" s="14">
        <v>10.964648601038599</v>
      </c>
      <c r="G156" s="13">
        <v>515</v>
      </c>
      <c r="H156" s="14">
        <v>11.733880154932786</v>
      </c>
      <c r="I156" s="13">
        <v>362.45854</v>
      </c>
      <c r="J156" s="14">
        <v>12.737761658411939</v>
      </c>
      <c r="K156" s="13">
        <v>1152</v>
      </c>
      <c r="L156" s="14">
        <v>4.044659785127449</v>
      </c>
      <c r="M156" s="13">
        <v>788.75217</v>
      </c>
      <c r="N156" s="14">
        <v>11.713964565095523</v>
      </c>
      <c r="Q156" s="11"/>
      <c r="R156" s="11"/>
      <c r="T156" s="24"/>
      <c r="W156" s="24"/>
      <c r="Z156" s="24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">
      <c r="A157" s="46"/>
      <c r="B157" s="12" t="s">
        <v>9</v>
      </c>
      <c r="C157" s="13">
        <v>137</v>
      </c>
      <c r="D157" s="14">
        <v>0.5686298924998963</v>
      </c>
      <c r="E157" s="13">
        <v>189.4758</v>
      </c>
      <c r="F157" s="14">
        <v>4.873484892093437</v>
      </c>
      <c r="G157" s="13">
        <v>238</v>
      </c>
      <c r="H157" s="14">
        <v>5.422647527910685</v>
      </c>
      <c r="I157" s="13">
        <v>328.74445</v>
      </c>
      <c r="J157" s="14">
        <v>11.5529584449182</v>
      </c>
      <c r="K157" s="13">
        <v>375</v>
      </c>
      <c r="L157" s="14">
        <v>1.3166210238045082</v>
      </c>
      <c r="M157" s="13">
        <v>518.22025</v>
      </c>
      <c r="N157" s="14">
        <v>7.696224335477826</v>
      </c>
      <c r="Q157" s="11"/>
      <c r="R157" s="11"/>
      <c r="T157" s="24"/>
      <c r="W157" s="24"/>
      <c r="Z157" s="24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2">
      <c r="A158" s="46"/>
      <c r="B158" s="12" t="s">
        <v>10</v>
      </c>
      <c r="C158" s="13">
        <v>50</v>
      </c>
      <c r="D158" s="14">
        <v>0.20752915784667747</v>
      </c>
      <c r="E158" s="13">
        <v>137.24343</v>
      </c>
      <c r="F158" s="14">
        <v>3.530022212040182</v>
      </c>
      <c r="G158" s="13">
        <v>128</v>
      </c>
      <c r="H158" s="14">
        <v>2.916381863750285</v>
      </c>
      <c r="I158" s="13">
        <v>389.41066</v>
      </c>
      <c r="J158" s="14">
        <v>13.684931176748899</v>
      </c>
      <c r="K158" s="13">
        <v>178</v>
      </c>
      <c r="L158" s="14">
        <v>0.6249561126325398</v>
      </c>
      <c r="M158" s="13">
        <v>526.65409</v>
      </c>
      <c r="N158" s="14">
        <v>7.821477496946384</v>
      </c>
      <c r="Q158" s="11"/>
      <c r="R158" s="11"/>
      <c r="T158" s="24"/>
      <c r="W158" s="24"/>
      <c r="Z158" s="24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</row>
    <row r="159" spans="1:43" ht="12">
      <c r="A159" s="46"/>
      <c r="B159" s="12" t="s">
        <v>11</v>
      </c>
      <c r="C159" s="13">
        <v>5</v>
      </c>
      <c r="D159" s="14">
        <v>0.020752915784667744</v>
      </c>
      <c r="E159" s="13">
        <v>34.25812</v>
      </c>
      <c r="F159" s="14">
        <v>0.8811490979403386</v>
      </c>
      <c r="G159" s="13">
        <v>45</v>
      </c>
      <c r="H159" s="14">
        <v>1.0252904989747096</v>
      </c>
      <c r="I159" s="13">
        <v>301.08317</v>
      </c>
      <c r="J159" s="14">
        <v>10.580867149161733</v>
      </c>
      <c r="K159" s="13">
        <v>50</v>
      </c>
      <c r="L159" s="14">
        <v>0.17554946984060107</v>
      </c>
      <c r="M159" s="13">
        <v>335.34129</v>
      </c>
      <c r="N159" s="14">
        <v>4.980241117147636</v>
      </c>
      <c r="Q159" s="11"/>
      <c r="R159" s="11"/>
      <c r="T159" s="24"/>
      <c r="W159" s="24"/>
      <c r="Z159" s="24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">
      <c r="A160" s="46"/>
      <c r="B160" s="15" t="s">
        <v>12</v>
      </c>
      <c r="C160" s="16">
        <v>3</v>
      </c>
      <c r="D160" s="17">
        <v>0.012451749470800648</v>
      </c>
      <c r="E160" s="16">
        <v>47.37444</v>
      </c>
      <c r="F160" s="17">
        <v>1.218512430671289</v>
      </c>
      <c r="G160" s="16">
        <v>28</v>
      </c>
      <c r="H160" s="17">
        <v>0.6379585326953748</v>
      </c>
      <c r="I160" s="16">
        <v>826.9478</v>
      </c>
      <c r="J160" s="17">
        <v>29.06115546442389</v>
      </c>
      <c r="K160" s="16">
        <v>31</v>
      </c>
      <c r="L160" s="17">
        <v>0.10884067130117267</v>
      </c>
      <c r="M160" s="16">
        <v>874.32224</v>
      </c>
      <c r="N160" s="17">
        <v>12.984788032766925</v>
      </c>
      <c r="Q160" s="11"/>
      <c r="R160" s="11"/>
      <c r="T160" s="24"/>
      <c r="W160" s="24"/>
      <c r="Z160" s="24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">
      <c r="A161" s="46"/>
      <c r="B161" s="5" t="s">
        <v>13</v>
      </c>
      <c r="C161" s="19">
        <v>24093</v>
      </c>
      <c r="D161" s="18">
        <v>100</v>
      </c>
      <c r="E161" s="19">
        <v>3887.8914</v>
      </c>
      <c r="F161" s="18">
        <v>100</v>
      </c>
      <c r="G161" s="19">
        <v>4389</v>
      </c>
      <c r="H161" s="18">
        <v>100</v>
      </c>
      <c r="I161" s="19">
        <v>2845.54343</v>
      </c>
      <c r="J161" s="18">
        <v>100</v>
      </c>
      <c r="K161" s="19">
        <v>28482</v>
      </c>
      <c r="L161" s="18">
        <v>100</v>
      </c>
      <c r="M161" s="19">
        <v>6733.43483</v>
      </c>
      <c r="N161" s="18">
        <v>100</v>
      </c>
      <c r="Q161" s="11"/>
      <c r="R161" s="11"/>
      <c r="S161" s="11"/>
      <c r="T161" s="24"/>
      <c r="U161" s="24"/>
      <c r="V161" s="11"/>
      <c r="W161" s="24"/>
      <c r="X161" s="24"/>
      <c r="Y161" s="11"/>
      <c r="Z161" s="24"/>
      <c r="AA161" s="24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" customHeight="1">
      <c r="A162" s="46" t="s">
        <v>93</v>
      </c>
      <c r="B162" s="8" t="s">
        <v>80</v>
      </c>
      <c r="C162" s="9">
        <v>5664</v>
      </c>
      <c r="D162" s="10">
        <v>11.816986918695624</v>
      </c>
      <c r="E162" s="9">
        <v>204.54221</v>
      </c>
      <c r="F162" s="10">
        <v>2.7109999713568067</v>
      </c>
      <c r="G162" s="9">
        <v>294</v>
      </c>
      <c r="H162" s="10">
        <v>9.398976982097187</v>
      </c>
      <c r="I162" s="9">
        <v>8.23632</v>
      </c>
      <c r="J162" s="10">
        <v>0.5178668600061763</v>
      </c>
      <c r="K162" s="9">
        <v>5958</v>
      </c>
      <c r="L162" s="10">
        <v>11.668853679077147</v>
      </c>
      <c r="M162" s="9">
        <v>212.77853</v>
      </c>
      <c r="N162" s="10">
        <v>2.3291824995905785</v>
      </c>
      <c r="O162" s="11"/>
      <c r="P162" s="11"/>
      <c r="Q162" s="11"/>
      <c r="R162" s="11"/>
      <c r="T162" s="24"/>
      <c r="W162" s="24"/>
      <c r="Z162" s="24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">
      <c r="A163" s="46"/>
      <c r="B163" s="12" t="s">
        <v>3</v>
      </c>
      <c r="C163" s="13">
        <v>18070</v>
      </c>
      <c r="D163" s="14">
        <v>37.70002712232167</v>
      </c>
      <c r="E163" s="13">
        <v>1338.13048</v>
      </c>
      <c r="F163" s="14">
        <v>17.735565157683933</v>
      </c>
      <c r="G163" s="13">
        <v>552</v>
      </c>
      <c r="H163" s="14">
        <v>17.647058823529413</v>
      </c>
      <c r="I163" s="13">
        <v>42.6013</v>
      </c>
      <c r="J163" s="14">
        <v>2.67859935786627</v>
      </c>
      <c r="K163" s="13">
        <v>18622</v>
      </c>
      <c r="L163" s="14">
        <v>36.471532932489865</v>
      </c>
      <c r="M163" s="13">
        <v>1380.73178</v>
      </c>
      <c r="N163" s="14">
        <v>15.11419549051565</v>
      </c>
      <c r="Q163" s="11"/>
      <c r="R163" s="11"/>
      <c r="T163" s="24"/>
      <c r="W163" s="24"/>
      <c r="Z163" s="24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">
      <c r="A164" s="46"/>
      <c r="B164" s="12" t="s">
        <v>4</v>
      </c>
      <c r="C164" s="13">
        <v>10187</v>
      </c>
      <c r="D164" s="14">
        <v>21.2534685276752</v>
      </c>
      <c r="E164" s="13">
        <v>1236.59365</v>
      </c>
      <c r="F164" s="14">
        <v>16.38979724395277</v>
      </c>
      <c r="G164" s="13">
        <v>501</v>
      </c>
      <c r="H164" s="14">
        <v>16.016624040920718</v>
      </c>
      <c r="I164" s="13">
        <v>61.66469</v>
      </c>
      <c r="J164" s="14">
        <v>3.8772290760381165</v>
      </c>
      <c r="K164" s="13">
        <v>10688</v>
      </c>
      <c r="L164" s="14">
        <v>20.93264654615249</v>
      </c>
      <c r="M164" s="13">
        <v>1298.25834</v>
      </c>
      <c r="N164" s="14">
        <v>14.211399079951889</v>
      </c>
      <c r="Q164" s="11"/>
      <c r="R164" s="11"/>
      <c r="T164" s="24"/>
      <c r="W164" s="24"/>
      <c r="Z164" s="24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">
      <c r="A165" s="46"/>
      <c r="B165" s="12" t="s">
        <v>5</v>
      </c>
      <c r="C165" s="13">
        <v>5578</v>
      </c>
      <c r="D165" s="14">
        <v>11.637562329181533</v>
      </c>
      <c r="E165" s="13">
        <v>963.26289</v>
      </c>
      <c r="F165" s="14">
        <v>12.767074664926495</v>
      </c>
      <c r="G165" s="13">
        <v>409</v>
      </c>
      <c r="H165" s="14">
        <v>13.07544757033248</v>
      </c>
      <c r="I165" s="13">
        <v>71.22161</v>
      </c>
      <c r="J165" s="14">
        <v>4.4781299822353295</v>
      </c>
      <c r="K165" s="13">
        <v>5987</v>
      </c>
      <c r="L165" s="14">
        <v>11.725650717797059</v>
      </c>
      <c r="M165" s="13">
        <v>1034.4845</v>
      </c>
      <c r="N165" s="14">
        <v>11.323995863199684</v>
      </c>
      <c r="Q165" s="11"/>
      <c r="R165" s="11"/>
      <c r="T165" s="24"/>
      <c r="W165" s="24"/>
      <c r="Z165" s="24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">
      <c r="A166" s="46"/>
      <c r="B166" s="12" t="s">
        <v>6</v>
      </c>
      <c r="C166" s="13">
        <v>4439</v>
      </c>
      <c r="D166" s="14">
        <v>9.261229684337902</v>
      </c>
      <c r="E166" s="13">
        <v>1069.3974</v>
      </c>
      <c r="F166" s="14">
        <v>14.173780173632835</v>
      </c>
      <c r="G166" s="13">
        <v>416</v>
      </c>
      <c r="H166" s="14">
        <v>13.29923273657289</v>
      </c>
      <c r="I166" s="13">
        <v>102.54875</v>
      </c>
      <c r="J166" s="14">
        <v>6.447855250895834</v>
      </c>
      <c r="K166" s="13">
        <v>4855</v>
      </c>
      <c r="L166" s="14">
        <v>9.50860768914393</v>
      </c>
      <c r="M166" s="13">
        <v>1171.94615</v>
      </c>
      <c r="N166" s="14">
        <v>12.828721314328824</v>
      </c>
      <c r="Q166" s="11"/>
      <c r="R166" s="11"/>
      <c r="T166" s="24"/>
      <c r="W166" s="24"/>
      <c r="Z166" s="24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">
      <c r="A167" s="46"/>
      <c r="B167" s="12" t="s">
        <v>7</v>
      </c>
      <c r="C167" s="13">
        <v>2546</v>
      </c>
      <c r="D167" s="14">
        <v>5.311802382591642</v>
      </c>
      <c r="E167" s="13">
        <v>945.66237</v>
      </c>
      <c r="F167" s="14">
        <v>12.533797586244962</v>
      </c>
      <c r="G167" s="13">
        <v>425</v>
      </c>
      <c r="H167" s="14">
        <v>13.58695652173913</v>
      </c>
      <c r="I167" s="13">
        <v>161.79403</v>
      </c>
      <c r="J167" s="14">
        <v>10.17296150269114</v>
      </c>
      <c r="K167" s="13">
        <v>2971</v>
      </c>
      <c r="L167" s="14">
        <v>5.818758690926184</v>
      </c>
      <c r="M167" s="13">
        <v>1107.4564</v>
      </c>
      <c r="N167" s="14">
        <v>12.12278356251255</v>
      </c>
      <c r="Q167" s="11"/>
      <c r="R167" s="11"/>
      <c r="T167" s="24"/>
      <c r="W167" s="24"/>
      <c r="Z167" s="24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">
      <c r="A168" s="46"/>
      <c r="B168" s="12" t="s">
        <v>8</v>
      </c>
      <c r="C168" s="13">
        <v>943</v>
      </c>
      <c r="D168" s="14">
        <v>1.9674114873463937</v>
      </c>
      <c r="E168" s="13">
        <v>630.06317</v>
      </c>
      <c r="F168" s="14">
        <v>8.350849615944695</v>
      </c>
      <c r="G168" s="13">
        <v>304</v>
      </c>
      <c r="H168" s="14">
        <v>9.718670076726342</v>
      </c>
      <c r="I168" s="13">
        <v>206.66167</v>
      </c>
      <c r="J168" s="14">
        <v>12.994059255411713</v>
      </c>
      <c r="K168" s="13">
        <v>1247</v>
      </c>
      <c r="L168" s="14">
        <v>2.442272664956227</v>
      </c>
      <c r="M168" s="13">
        <v>836.72484</v>
      </c>
      <c r="N168" s="14">
        <v>9.15921758788693</v>
      </c>
      <c r="Q168" s="11"/>
      <c r="R168" s="11"/>
      <c r="T168" s="24"/>
      <c r="W168" s="24"/>
      <c r="Z168" s="24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">
      <c r="A169" s="46"/>
      <c r="B169" s="12" t="s">
        <v>9</v>
      </c>
      <c r="C169" s="13">
        <v>293</v>
      </c>
      <c r="D169" s="14">
        <v>0.611295403809643</v>
      </c>
      <c r="E169" s="13">
        <v>400.99144</v>
      </c>
      <c r="F169" s="14">
        <v>5.314735683917392</v>
      </c>
      <c r="G169" s="13">
        <v>132</v>
      </c>
      <c r="H169" s="14">
        <v>4.219948849104859</v>
      </c>
      <c r="I169" s="13">
        <v>187.2448</v>
      </c>
      <c r="J169" s="14">
        <v>11.773204128601668</v>
      </c>
      <c r="K169" s="13">
        <v>425</v>
      </c>
      <c r="L169" s="14">
        <v>0.8323703950331969</v>
      </c>
      <c r="M169" s="13">
        <v>588.23624</v>
      </c>
      <c r="N169" s="14">
        <v>6.4391344175230625</v>
      </c>
      <c r="Q169" s="11"/>
      <c r="R169" s="11"/>
      <c r="T169" s="24"/>
      <c r="W169" s="24"/>
      <c r="Z169" s="24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">
      <c r="A170" s="46"/>
      <c r="B170" s="12" t="s">
        <v>10</v>
      </c>
      <c r="C170" s="13">
        <v>181</v>
      </c>
      <c r="D170" s="14">
        <v>0.3776261709540798</v>
      </c>
      <c r="E170" s="13">
        <v>549.65622</v>
      </c>
      <c r="F170" s="14">
        <v>7.28513687554315</v>
      </c>
      <c r="G170" s="13">
        <v>51</v>
      </c>
      <c r="H170" s="14">
        <v>1.6304347826086956</v>
      </c>
      <c r="I170" s="13">
        <v>154.73645</v>
      </c>
      <c r="J170" s="14">
        <v>9.729209099452511</v>
      </c>
      <c r="K170" s="13">
        <v>232</v>
      </c>
      <c r="L170" s="14">
        <v>0.45437630975929805</v>
      </c>
      <c r="M170" s="13">
        <v>704.39267</v>
      </c>
      <c r="N170" s="14">
        <v>7.710642045529131</v>
      </c>
      <c r="Q170" s="11"/>
      <c r="R170" s="11"/>
      <c r="T170" s="24"/>
      <c r="W170" s="24"/>
      <c r="Z170" s="24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">
      <c r="A171" s="46"/>
      <c r="B171" s="12" t="s">
        <v>11</v>
      </c>
      <c r="C171" s="13">
        <v>27</v>
      </c>
      <c r="D171" s="14">
        <v>0.05633097577768042</v>
      </c>
      <c r="E171" s="13">
        <v>174.50511</v>
      </c>
      <c r="F171" s="14">
        <v>2.312888612143266</v>
      </c>
      <c r="G171" s="13">
        <v>28</v>
      </c>
      <c r="H171" s="14">
        <v>0.8951406649616368</v>
      </c>
      <c r="I171" s="13">
        <v>194.78401</v>
      </c>
      <c r="J171" s="14">
        <v>12.247239499935851</v>
      </c>
      <c r="K171" s="13">
        <v>55</v>
      </c>
      <c r="L171" s="14">
        <v>0.10771852171017843</v>
      </c>
      <c r="M171" s="13">
        <v>369.28912</v>
      </c>
      <c r="N171" s="14">
        <v>4.04242738021174</v>
      </c>
      <c r="Q171" s="11"/>
      <c r="R171" s="11"/>
      <c r="T171" s="24"/>
      <c r="W171" s="24"/>
      <c r="Z171" s="24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">
      <c r="A172" s="46"/>
      <c r="B172" s="15" t="s">
        <v>12</v>
      </c>
      <c r="C172" s="16">
        <v>3</v>
      </c>
      <c r="D172" s="17">
        <v>0.006258997308631158</v>
      </c>
      <c r="E172" s="16">
        <v>32.09407</v>
      </c>
      <c r="F172" s="17">
        <v>0.42537441465369596</v>
      </c>
      <c r="G172" s="16">
        <v>16</v>
      </c>
      <c r="H172" s="17">
        <v>0.5115089514066496</v>
      </c>
      <c r="I172" s="16">
        <v>398.93832</v>
      </c>
      <c r="J172" s="17">
        <v>25.083645986865392</v>
      </c>
      <c r="K172" s="16">
        <v>19</v>
      </c>
      <c r="L172" s="17">
        <v>0.03721185295442527</v>
      </c>
      <c r="M172" s="16">
        <v>431.03239</v>
      </c>
      <c r="N172" s="17">
        <v>4.71830075874996</v>
      </c>
      <c r="Q172" s="11"/>
      <c r="R172" s="11"/>
      <c r="T172" s="24"/>
      <c r="W172" s="24"/>
      <c r="Z172" s="24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">
      <c r="A173" s="46"/>
      <c r="B173" s="5" t="s">
        <v>13</v>
      </c>
      <c r="C173" s="19">
        <v>47931</v>
      </c>
      <c r="D173" s="18">
        <v>100</v>
      </c>
      <c r="E173" s="19">
        <v>7544.89901</v>
      </c>
      <c r="F173" s="18">
        <v>100</v>
      </c>
      <c r="G173" s="19">
        <v>3128</v>
      </c>
      <c r="H173" s="18">
        <v>100</v>
      </c>
      <c r="I173" s="19">
        <v>1590.43195</v>
      </c>
      <c r="J173" s="18">
        <v>100</v>
      </c>
      <c r="K173" s="19">
        <v>51059</v>
      </c>
      <c r="L173" s="18">
        <v>100</v>
      </c>
      <c r="M173" s="19">
        <v>9135.33096</v>
      </c>
      <c r="N173" s="18">
        <v>100</v>
      </c>
      <c r="Q173" s="11"/>
      <c r="R173" s="11"/>
      <c r="S173" s="11"/>
      <c r="T173" s="24"/>
      <c r="U173" s="24"/>
      <c r="V173" s="11"/>
      <c r="W173" s="24"/>
      <c r="X173" s="24"/>
      <c r="Y173" s="11"/>
      <c r="Z173" s="24"/>
      <c r="AA173" s="24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" customHeight="1">
      <c r="A174" s="46" t="s">
        <v>94</v>
      </c>
      <c r="B174" s="8" t="s">
        <v>80</v>
      </c>
      <c r="C174" s="9">
        <v>6541</v>
      </c>
      <c r="D174" s="10">
        <v>6.971712391549956</v>
      </c>
      <c r="E174" s="9">
        <v>223.19401</v>
      </c>
      <c r="F174" s="10">
        <v>1.2891288043798947</v>
      </c>
      <c r="G174" s="9">
        <v>293</v>
      </c>
      <c r="H174" s="10">
        <v>6.900612341026849</v>
      </c>
      <c r="I174" s="9">
        <v>7.45152</v>
      </c>
      <c r="J174" s="10">
        <v>0.27933750012370817</v>
      </c>
      <c r="K174" s="9">
        <v>6834</v>
      </c>
      <c r="L174" s="10">
        <v>6.9686340090549415</v>
      </c>
      <c r="M174" s="9">
        <v>230.64553</v>
      </c>
      <c r="N174" s="10">
        <v>1.1543171713083726</v>
      </c>
      <c r="O174" s="11"/>
      <c r="P174" s="11"/>
      <c r="Q174" s="11"/>
      <c r="R174" s="11"/>
      <c r="T174" s="24"/>
      <c r="W174" s="24"/>
      <c r="Z174" s="24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">
      <c r="A175" s="46"/>
      <c r="B175" s="12" t="s">
        <v>3</v>
      </c>
      <c r="C175" s="13">
        <v>29220</v>
      </c>
      <c r="D175" s="14">
        <v>31.144081345526637</v>
      </c>
      <c r="E175" s="13">
        <v>2262.01019</v>
      </c>
      <c r="F175" s="14">
        <v>13.064967521887521</v>
      </c>
      <c r="G175" s="13">
        <v>650</v>
      </c>
      <c r="H175" s="14">
        <v>15.308525671219972</v>
      </c>
      <c r="I175" s="13">
        <v>49.98915</v>
      </c>
      <c r="J175" s="14">
        <v>1.873959164614611</v>
      </c>
      <c r="K175" s="13">
        <v>29870</v>
      </c>
      <c r="L175" s="14">
        <v>30.45845739690827</v>
      </c>
      <c r="M175" s="13">
        <v>2311.99934</v>
      </c>
      <c r="N175" s="14">
        <v>11.570918101970694</v>
      </c>
      <c r="Q175" s="11"/>
      <c r="R175" s="11"/>
      <c r="T175" s="24"/>
      <c r="W175" s="24"/>
      <c r="Z175" s="24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">
      <c r="A176" s="46"/>
      <c r="B176" s="12" t="s">
        <v>4</v>
      </c>
      <c r="C176" s="13">
        <v>24895</v>
      </c>
      <c r="D176" s="14">
        <v>26.534288333226748</v>
      </c>
      <c r="E176" s="13">
        <v>2986.81462</v>
      </c>
      <c r="F176" s="14">
        <v>17.25130867080613</v>
      </c>
      <c r="G176" s="13">
        <v>648</v>
      </c>
      <c r="H176" s="14">
        <v>15.261422515308526</v>
      </c>
      <c r="I176" s="13">
        <v>80.88038</v>
      </c>
      <c r="J176" s="14">
        <v>3.0319885282808827</v>
      </c>
      <c r="K176" s="13">
        <v>25543</v>
      </c>
      <c r="L176" s="14">
        <v>26.046212831912552</v>
      </c>
      <c r="M176" s="13">
        <v>3067.695</v>
      </c>
      <c r="N176" s="14">
        <v>15.35296615042502</v>
      </c>
      <c r="Q176" s="11"/>
      <c r="R176" s="11"/>
      <c r="T176" s="24"/>
      <c r="W176" s="24"/>
      <c r="Z176" s="24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">
      <c r="A177" s="46"/>
      <c r="B177" s="12" t="s">
        <v>5</v>
      </c>
      <c r="C177" s="13">
        <v>12595</v>
      </c>
      <c r="D177" s="14">
        <v>13.424356760674469</v>
      </c>
      <c r="E177" s="13">
        <v>2180.16646</v>
      </c>
      <c r="F177" s="14">
        <v>12.592252730836941</v>
      </c>
      <c r="G177" s="13">
        <v>517</v>
      </c>
      <c r="H177" s="14">
        <v>12.176165803108809</v>
      </c>
      <c r="I177" s="13">
        <v>89.77568</v>
      </c>
      <c r="J177" s="14">
        <v>3.365449468444825</v>
      </c>
      <c r="K177" s="13">
        <v>13112</v>
      </c>
      <c r="L177" s="14">
        <v>13.370314475669943</v>
      </c>
      <c r="M177" s="13">
        <v>2269.94214</v>
      </c>
      <c r="N177" s="14">
        <v>11.360433432542457</v>
      </c>
      <c r="Q177" s="11"/>
      <c r="R177" s="11"/>
      <c r="T177" s="24"/>
      <c r="W177" s="24"/>
      <c r="Z177" s="24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">
      <c r="A178" s="46"/>
      <c r="B178" s="12" t="s">
        <v>6</v>
      </c>
      <c r="C178" s="13">
        <v>10792</v>
      </c>
      <c r="D178" s="14">
        <v>11.502632644795463</v>
      </c>
      <c r="E178" s="13">
        <v>2607.45577</v>
      </c>
      <c r="F178" s="14">
        <v>15.060199596098292</v>
      </c>
      <c r="G178" s="13">
        <v>615</v>
      </c>
      <c r="H178" s="14">
        <v>14.484220442769665</v>
      </c>
      <c r="I178" s="13">
        <v>151.27479</v>
      </c>
      <c r="J178" s="14">
        <v>5.670886164210647</v>
      </c>
      <c r="K178" s="13">
        <v>11407</v>
      </c>
      <c r="L178" s="14">
        <v>11.631724925561855</v>
      </c>
      <c r="M178" s="13">
        <v>2758.73056</v>
      </c>
      <c r="N178" s="14">
        <v>13.80668446694442</v>
      </c>
      <c r="Q178" s="11"/>
      <c r="R178" s="11"/>
      <c r="T178" s="24"/>
      <c r="W178" s="24"/>
      <c r="Z178" s="24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">
      <c r="A179" s="46"/>
      <c r="B179" s="12" t="s">
        <v>7</v>
      </c>
      <c r="C179" s="13">
        <v>6251</v>
      </c>
      <c r="D179" s="14">
        <v>6.662616443904414</v>
      </c>
      <c r="E179" s="13">
        <v>2336.21954</v>
      </c>
      <c r="F179" s="14">
        <v>13.493587495332639</v>
      </c>
      <c r="G179" s="13">
        <v>620</v>
      </c>
      <c r="H179" s="14">
        <v>14.601978332548281</v>
      </c>
      <c r="I179" s="13">
        <v>236.10404</v>
      </c>
      <c r="J179" s="14">
        <v>8.850907238081357</v>
      </c>
      <c r="K179" s="13">
        <v>6871</v>
      </c>
      <c r="L179" s="14">
        <v>7.006362931843211</v>
      </c>
      <c r="M179" s="13">
        <v>2572.32358</v>
      </c>
      <c r="N179" s="14">
        <v>12.87376901930606</v>
      </c>
      <c r="Q179" s="11"/>
      <c r="R179" s="11"/>
      <c r="T179" s="24"/>
      <c r="W179" s="24"/>
      <c r="Z179" s="24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">
      <c r="A180" s="46"/>
      <c r="B180" s="12" t="s">
        <v>8</v>
      </c>
      <c r="C180" s="13">
        <v>2278</v>
      </c>
      <c r="D180" s="14">
        <v>2.4280019611604953</v>
      </c>
      <c r="E180" s="13">
        <v>1520.64107</v>
      </c>
      <c r="F180" s="14">
        <v>8.782951677153271</v>
      </c>
      <c r="G180" s="13">
        <v>482</v>
      </c>
      <c r="H180" s="14">
        <v>11.351860574658502</v>
      </c>
      <c r="I180" s="13">
        <v>330.93549</v>
      </c>
      <c r="J180" s="14">
        <v>12.405883964454825</v>
      </c>
      <c r="K180" s="13">
        <v>2760</v>
      </c>
      <c r="L180" s="14">
        <v>2.8143736998817146</v>
      </c>
      <c r="M180" s="13">
        <v>1851.57656</v>
      </c>
      <c r="N180" s="14">
        <v>9.266629260927308</v>
      </c>
      <c r="Q180" s="11"/>
      <c r="R180" s="11"/>
      <c r="T180" s="24"/>
      <c r="W180" s="24"/>
      <c r="Z180" s="24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">
      <c r="A181" s="46"/>
      <c r="B181" s="12" t="s">
        <v>9</v>
      </c>
      <c r="C181" s="13">
        <v>736</v>
      </c>
      <c r="D181" s="14">
        <v>0.7844641981624779</v>
      </c>
      <c r="E181" s="13">
        <v>1011.71566</v>
      </c>
      <c r="F181" s="14">
        <v>5.843489254699157</v>
      </c>
      <c r="G181" s="13">
        <v>226</v>
      </c>
      <c r="H181" s="14">
        <v>5.322656617993405</v>
      </c>
      <c r="I181" s="13">
        <v>310.23145</v>
      </c>
      <c r="J181" s="14">
        <v>11.629745032255588</v>
      </c>
      <c r="K181" s="13">
        <v>962</v>
      </c>
      <c r="L181" s="14">
        <v>0.9809519924950034</v>
      </c>
      <c r="M181" s="13">
        <v>1321.94711</v>
      </c>
      <c r="N181" s="14">
        <v>6.615980152030166</v>
      </c>
      <c r="Q181" s="11"/>
      <c r="R181" s="11"/>
      <c r="T181" s="24"/>
      <c r="W181" s="24"/>
      <c r="Z181" s="24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">
      <c r="A182" s="46"/>
      <c r="B182" s="12" t="s">
        <v>10</v>
      </c>
      <c r="C182" s="13">
        <v>389</v>
      </c>
      <c r="D182" s="14">
        <v>0.41461490908315746</v>
      </c>
      <c r="E182" s="13">
        <v>1154.30878</v>
      </c>
      <c r="F182" s="14">
        <v>6.667081690259586</v>
      </c>
      <c r="G182" s="13">
        <v>123</v>
      </c>
      <c r="H182" s="14">
        <v>2.8968440885539333</v>
      </c>
      <c r="I182" s="13">
        <v>373.61207</v>
      </c>
      <c r="J182" s="14">
        <v>14.005714491787428</v>
      </c>
      <c r="K182" s="13">
        <v>512</v>
      </c>
      <c r="L182" s="14">
        <v>0.5220867153403761</v>
      </c>
      <c r="M182" s="13">
        <v>1527.92085</v>
      </c>
      <c r="N182" s="14">
        <v>7.6468218289558205</v>
      </c>
      <c r="Q182" s="11"/>
      <c r="R182" s="11"/>
      <c r="T182" s="24"/>
      <c r="W182" s="24"/>
      <c r="Z182" s="24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">
      <c r="A183" s="46"/>
      <c r="B183" s="12" t="s">
        <v>11</v>
      </c>
      <c r="C183" s="13">
        <v>102</v>
      </c>
      <c r="D183" s="14">
        <v>0.10871650572360428</v>
      </c>
      <c r="E183" s="13">
        <v>670.98823</v>
      </c>
      <c r="F183" s="14">
        <v>3.8755083736023286</v>
      </c>
      <c r="G183" s="13">
        <v>31</v>
      </c>
      <c r="H183" s="14">
        <v>0.730098916627414</v>
      </c>
      <c r="I183" s="13">
        <v>215.01391</v>
      </c>
      <c r="J183" s="14">
        <v>8.060294827259938</v>
      </c>
      <c r="K183" s="13">
        <v>133</v>
      </c>
      <c r="L183" s="14">
        <v>0.13562018191458988</v>
      </c>
      <c r="M183" s="13">
        <v>886.00214</v>
      </c>
      <c r="N183" s="14">
        <v>4.434195989048497</v>
      </c>
      <c r="Q183" s="11"/>
      <c r="R183" s="11"/>
      <c r="T183" s="24"/>
      <c r="W183" s="24"/>
      <c r="Z183" s="24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">
      <c r="A184" s="46"/>
      <c r="B184" s="15" t="s">
        <v>12</v>
      </c>
      <c r="C184" s="16">
        <v>23</v>
      </c>
      <c r="D184" s="17">
        <v>0.024514506192577435</v>
      </c>
      <c r="E184" s="16">
        <v>360.03954</v>
      </c>
      <c r="F184" s="17">
        <v>2.079524184944243</v>
      </c>
      <c r="G184" s="16">
        <v>41</v>
      </c>
      <c r="H184" s="17">
        <v>0.9656146961846443</v>
      </c>
      <c r="I184" s="16">
        <v>822.30032</v>
      </c>
      <c r="J184" s="17">
        <v>30.82583362048619</v>
      </c>
      <c r="K184" s="16">
        <v>64</v>
      </c>
      <c r="L184" s="17">
        <v>0.06526083941754701</v>
      </c>
      <c r="M184" s="16">
        <v>1182.33986</v>
      </c>
      <c r="N184" s="17">
        <v>5.917284426541184</v>
      </c>
      <c r="Q184" s="11"/>
      <c r="R184" s="11"/>
      <c r="T184" s="24"/>
      <c r="W184" s="24"/>
      <c r="Z184" s="24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">
      <c r="A185" s="46"/>
      <c r="B185" s="5" t="s">
        <v>13</v>
      </c>
      <c r="C185" s="19">
        <v>93822</v>
      </c>
      <c r="D185" s="18">
        <v>100</v>
      </c>
      <c r="E185" s="19">
        <v>17313.55387</v>
      </c>
      <c r="F185" s="18">
        <v>100</v>
      </c>
      <c r="G185" s="19">
        <v>4246</v>
      </c>
      <c r="H185" s="18">
        <v>100</v>
      </c>
      <c r="I185" s="19">
        <v>2667.5688</v>
      </c>
      <c r="J185" s="18">
        <v>100</v>
      </c>
      <c r="K185" s="19">
        <v>98068</v>
      </c>
      <c r="L185" s="18">
        <v>100</v>
      </c>
      <c r="M185" s="19">
        <v>19981.12267</v>
      </c>
      <c r="N185" s="18">
        <v>100</v>
      </c>
      <c r="Q185" s="11"/>
      <c r="R185" s="11"/>
      <c r="S185" s="11"/>
      <c r="T185" s="24"/>
      <c r="U185" s="24"/>
      <c r="V185" s="11"/>
      <c r="W185" s="24"/>
      <c r="X185" s="24"/>
      <c r="Y185" s="11"/>
      <c r="Z185" s="24"/>
      <c r="AA185" s="24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" customHeight="1">
      <c r="A186" s="46" t="s">
        <v>95</v>
      </c>
      <c r="B186" s="8" t="s">
        <v>80</v>
      </c>
      <c r="C186" s="9">
        <v>5540</v>
      </c>
      <c r="D186" s="10">
        <v>15.643972552452489</v>
      </c>
      <c r="E186" s="9">
        <v>204.69877</v>
      </c>
      <c r="F186" s="10">
        <v>3.8844222182217263</v>
      </c>
      <c r="G186" s="9">
        <v>278</v>
      </c>
      <c r="H186" s="10">
        <v>8.244365361803084</v>
      </c>
      <c r="I186" s="9">
        <v>7.7971</v>
      </c>
      <c r="J186" s="10">
        <v>0.4506436880211046</v>
      </c>
      <c r="K186" s="9">
        <v>5818</v>
      </c>
      <c r="L186" s="10">
        <v>15.000644579089855</v>
      </c>
      <c r="M186" s="9">
        <v>212.49587</v>
      </c>
      <c r="N186" s="10">
        <v>3.035677277027817</v>
      </c>
      <c r="O186" s="11"/>
      <c r="P186" s="11"/>
      <c r="Q186" s="11"/>
      <c r="R186" s="11"/>
      <c r="T186" s="24"/>
      <c r="W186" s="24"/>
      <c r="Z186" s="24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">
      <c r="A187" s="46"/>
      <c r="B187" s="12" t="s">
        <v>3</v>
      </c>
      <c r="C187" s="13">
        <v>13879</v>
      </c>
      <c r="D187" s="14">
        <v>39.19182221218197</v>
      </c>
      <c r="E187" s="13">
        <v>996.70371</v>
      </c>
      <c r="F187" s="14">
        <v>18.913733756719807</v>
      </c>
      <c r="G187" s="13">
        <v>621</v>
      </c>
      <c r="H187" s="14">
        <v>18.416370106761565</v>
      </c>
      <c r="I187" s="13">
        <v>47.54887</v>
      </c>
      <c r="J187" s="14">
        <v>2.7481497143856126</v>
      </c>
      <c r="K187" s="13">
        <v>14500</v>
      </c>
      <c r="L187" s="14">
        <v>37.385587211550856</v>
      </c>
      <c r="M187" s="13">
        <v>1044.25258</v>
      </c>
      <c r="N187" s="14">
        <v>14.918002070269283</v>
      </c>
      <c r="Q187" s="11"/>
      <c r="R187" s="11"/>
      <c r="T187" s="24"/>
      <c r="W187" s="24"/>
      <c r="Z187" s="24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">
      <c r="A188" s="46"/>
      <c r="B188" s="12" t="s">
        <v>4</v>
      </c>
      <c r="C188" s="13">
        <v>6671</v>
      </c>
      <c r="D188" s="14">
        <v>18.83771496343151</v>
      </c>
      <c r="E188" s="13">
        <v>811.30367</v>
      </c>
      <c r="F188" s="14">
        <v>15.395529740959494</v>
      </c>
      <c r="G188" s="13">
        <v>569</v>
      </c>
      <c r="H188" s="14">
        <v>16.874258600237248</v>
      </c>
      <c r="I188" s="13">
        <v>70.26526</v>
      </c>
      <c r="J188" s="14">
        <v>4.061073464000949</v>
      </c>
      <c r="K188" s="13">
        <v>7240</v>
      </c>
      <c r="L188" s="14">
        <v>18.667010442181255</v>
      </c>
      <c r="M188" s="13">
        <v>881.56893</v>
      </c>
      <c r="N188" s="14">
        <v>12.593933091192437</v>
      </c>
      <c r="Q188" s="11"/>
      <c r="R188" s="11"/>
      <c r="T188" s="24"/>
      <c r="W188" s="24"/>
      <c r="Z188" s="24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">
      <c r="A189" s="46"/>
      <c r="B189" s="12" t="s">
        <v>5</v>
      </c>
      <c r="C189" s="13">
        <v>3615</v>
      </c>
      <c r="D189" s="14">
        <v>10.208115663739305</v>
      </c>
      <c r="E189" s="13">
        <v>623.01884</v>
      </c>
      <c r="F189" s="14">
        <v>11.822583127718485</v>
      </c>
      <c r="G189" s="13">
        <v>398</v>
      </c>
      <c r="H189" s="14">
        <v>11.803084223013048</v>
      </c>
      <c r="I189" s="13">
        <v>68.99241</v>
      </c>
      <c r="J189" s="14">
        <v>3.9875074178687124</v>
      </c>
      <c r="K189" s="13">
        <v>4013</v>
      </c>
      <c r="L189" s="14">
        <v>10.346783550341627</v>
      </c>
      <c r="M189" s="13">
        <v>692.01125</v>
      </c>
      <c r="N189" s="14">
        <v>9.885946616621847</v>
      </c>
      <c r="Q189" s="11"/>
      <c r="R189" s="11"/>
      <c r="T189" s="24"/>
      <c r="W189" s="24"/>
      <c r="Z189" s="24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">
      <c r="A190" s="46"/>
      <c r="B190" s="12" t="s">
        <v>6</v>
      </c>
      <c r="C190" s="13">
        <v>2843</v>
      </c>
      <c r="D190" s="14">
        <v>8.02812526473329</v>
      </c>
      <c r="E190" s="13">
        <v>688.83876</v>
      </c>
      <c r="F190" s="14">
        <v>13.071600694602626</v>
      </c>
      <c r="G190" s="13">
        <v>498</v>
      </c>
      <c r="H190" s="14">
        <v>14.768683274021353</v>
      </c>
      <c r="I190" s="13">
        <v>122.33263</v>
      </c>
      <c r="J190" s="14">
        <v>7.070375851088382</v>
      </c>
      <c r="K190" s="13">
        <v>3341</v>
      </c>
      <c r="L190" s="14">
        <v>8.6141549568132</v>
      </c>
      <c r="M190" s="13">
        <v>811.17139</v>
      </c>
      <c r="N190" s="14">
        <v>11.588246662855468</v>
      </c>
      <c r="Q190" s="11"/>
      <c r="R190" s="11"/>
      <c r="T190" s="24"/>
      <c r="W190" s="24"/>
      <c r="Z190" s="24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">
      <c r="A191" s="46"/>
      <c r="B191" s="12" t="s">
        <v>7</v>
      </c>
      <c r="C191" s="13">
        <v>1739</v>
      </c>
      <c r="D191" s="14">
        <v>4.910626041284274</v>
      </c>
      <c r="E191" s="13">
        <v>653.22483</v>
      </c>
      <c r="F191" s="14">
        <v>12.39578060555083</v>
      </c>
      <c r="G191" s="13">
        <v>434</v>
      </c>
      <c r="H191" s="14">
        <v>12.870699881376037</v>
      </c>
      <c r="I191" s="13">
        <v>166.67891</v>
      </c>
      <c r="J191" s="14">
        <v>9.633427648451063</v>
      </c>
      <c r="K191" s="13">
        <v>2173</v>
      </c>
      <c r="L191" s="14">
        <v>5.602681449013794</v>
      </c>
      <c r="M191" s="13">
        <v>819.90374</v>
      </c>
      <c r="N191" s="14">
        <v>11.712995423713991</v>
      </c>
      <c r="Q191" s="11"/>
      <c r="R191" s="11"/>
      <c r="T191" s="24"/>
      <c r="W191" s="24"/>
      <c r="Z191" s="24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">
      <c r="A192" s="46"/>
      <c r="B192" s="12" t="s">
        <v>8</v>
      </c>
      <c r="C192" s="13">
        <v>779</v>
      </c>
      <c r="D192" s="14">
        <v>2.1997571513286083</v>
      </c>
      <c r="E192" s="13">
        <v>531.3864</v>
      </c>
      <c r="F192" s="14">
        <v>10.0837398222806</v>
      </c>
      <c r="G192" s="13">
        <v>306</v>
      </c>
      <c r="H192" s="14">
        <v>9.07473309608541</v>
      </c>
      <c r="I192" s="13">
        <v>210.29702</v>
      </c>
      <c r="J192" s="14">
        <v>12.15439389935335</v>
      </c>
      <c r="K192" s="13">
        <v>1085</v>
      </c>
      <c r="L192" s="14">
        <v>2.797473249967771</v>
      </c>
      <c r="M192" s="13">
        <v>741.68342</v>
      </c>
      <c r="N192" s="14">
        <v>10.595554185793251</v>
      </c>
      <c r="Q192" s="11"/>
      <c r="R192" s="11"/>
      <c r="T192" s="24"/>
      <c r="W192" s="24"/>
      <c r="Z192" s="24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">
      <c r="A193" s="46"/>
      <c r="B193" s="12" t="s">
        <v>9</v>
      </c>
      <c r="C193" s="13">
        <v>235</v>
      </c>
      <c r="D193" s="14">
        <v>0.6635981136870641</v>
      </c>
      <c r="E193" s="13">
        <v>317.13626</v>
      </c>
      <c r="F193" s="14">
        <v>6.018068083886103</v>
      </c>
      <c r="G193" s="13">
        <v>155</v>
      </c>
      <c r="H193" s="14">
        <v>4.596678529062871</v>
      </c>
      <c r="I193" s="13">
        <v>212.06357</v>
      </c>
      <c r="J193" s="14">
        <v>12.25649398875501</v>
      </c>
      <c r="K193" s="13">
        <v>390</v>
      </c>
      <c r="L193" s="14">
        <v>1.0055433801727471</v>
      </c>
      <c r="M193" s="13">
        <v>529.19983</v>
      </c>
      <c r="N193" s="14">
        <v>7.560052338607727</v>
      </c>
      <c r="Q193" s="11"/>
      <c r="R193" s="11"/>
      <c r="T193" s="24"/>
      <c r="W193" s="24"/>
      <c r="Z193" s="24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">
      <c r="A194" s="46"/>
      <c r="B194" s="12" t="s">
        <v>10</v>
      </c>
      <c r="C194" s="13">
        <v>95</v>
      </c>
      <c r="D194" s="14">
        <v>0.2682630672351961</v>
      </c>
      <c r="E194" s="13">
        <v>287.6874</v>
      </c>
      <c r="F194" s="14">
        <v>5.459238120788127</v>
      </c>
      <c r="G194" s="13">
        <v>71</v>
      </c>
      <c r="H194" s="14">
        <v>2.1055753262158956</v>
      </c>
      <c r="I194" s="13">
        <v>208.70272</v>
      </c>
      <c r="J194" s="14">
        <v>12.062249226101493</v>
      </c>
      <c r="K194" s="13">
        <v>166</v>
      </c>
      <c r="L194" s="14">
        <v>0.4280005156632719</v>
      </c>
      <c r="M194" s="13">
        <v>496.39012</v>
      </c>
      <c r="N194" s="14">
        <v>7.091338800255794</v>
      </c>
      <c r="Q194" s="11"/>
      <c r="R194" s="11"/>
      <c r="T194" s="24"/>
      <c r="W194" s="24"/>
      <c r="Z194" s="24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">
      <c r="A195" s="46"/>
      <c r="B195" s="12" t="s">
        <v>11</v>
      </c>
      <c r="C195" s="13">
        <v>12</v>
      </c>
      <c r="D195" s="14">
        <v>0.033885861124445825</v>
      </c>
      <c r="E195" s="13">
        <v>74.68234</v>
      </c>
      <c r="F195" s="14">
        <v>1.4171933754403563</v>
      </c>
      <c r="G195" s="13">
        <v>20</v>
      </c>
      <c r="H195" s="14">
        <v>0.5931198102016607</v>
      </c>
      <c r="I195" s="13">
        <v>128.8177</v>
      </c>
      <c r="J195" s="14">
        <v>7.445189033152871</v>
      </c>
      <c r="K195" s="13">
        <v>32</v>
      </c>
      <c r="L195" s="14">
        <v>0.08250612350135361</v>
      </c>
      <c r="M195" s="13">
        <v>203.50004</v>
      </c>
      <c r="N195" s="14">
        <v>2.9071644889016044</v>
      </c>
      <c r="Q195" s="11"/>
      <c r="R195" s="11"/>
      <c r="T195" s="24"/>
      <c r="W195" s="24"/>
      <c r="Z195" s="24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">
      <c r="A196" s="46"/>
      <c r="B196" s="15" t="s">
        <v>12</v>
      </c>
      <c r="C196" s="16">
        <v>5</v>
      </c>
      <c r="D196" s="17">
        <v>0.014119108801852426</v>
      </c>
      <c r="E196" s="16">
        <v>81.05435</v>
      </c>
      <c r="F196" s="17">
        <v>1.5381104538318435</v>
      </c>
      <c r="G196" s="16">
        <v>22</v>
      </c>
      <c r="H196" s="17">
        <v>0.6524317912218268</v>
      </c>
      <c r="I196" s="16">
        <v>486.71777</v>
      </c>
      <c r="J196" s="17">
        <v>28.130496068821454</v>
      </c>
      <c r="K196" s="16">
        <v>27</v>
      </c>
      <c r="L196" s="17">
        <v>0.06961454170426712</v>
      </c>
      <c r="M196" s="16">
        <v>567.77212</v>
      </c>
      <c r="N196" s="17">
        <v>8.11108904476078</v>
      </c>
      <c r="Q196" s="11"/>
      <c r="R196" s="11"/>
      <c r="T196" s="24"/>
      <c r="W196" s="24"/>
      <c r="Z196" s="24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">
      <c r="A197" s="46"/>
      <c r="B197" s="5" t="s">
        <v>13</v>
      </c>
      <c r="C197" s="19">
        <v>35413</v>
      </c>
      <c r="D197" s="18">
        <v>100</v>
      </c>
      <c r="E197" s="19">
        <v>5269.73533</v>
      </c>
      <c r="F197" s="18">
        <v>100</v>
      </c>
      <c r="G197" s="19">
        <v>3372</v>
      </c>
      <c r="H197" s="18">
        <v>100</v>
      </c>
      <c r="I197" s="19">
        <v>1730.21396</v>
      </c>
      <c r="J197" s="18">
        <v>100</v>
      </c>
      <c r="K197" s="19">
        <v>38785</v>
      </c>
      <c r="L197" s="18">
        <v>100</v>
      </c>
      <c r="M197" s="19">
        <v>6999.94929</v>
      </c>
      <c r="N197" s="18">
        <v>100</v>
      </c>
      <c r="Q197" s="11"/>
      <c r="R197" s="11"/>
      <c r="S197" s="11"/>
      <c r="T197" s="24"/>
      <c r="U197" s="24"/>
      <c r="V197" s="11"/>
      <c r="W197" s="24"/>
      <c r="X197" s="24"/>
      <c r="Y197" s="11"/>
      <c r="Z197" s="24"/>
      <c r="AA197" s="24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46" t="s">
        <v>96</v>
      </c>
      <c r="B198" s="8" t="s">
        <v>80</v>
      </c>
      <c r="C198" s="9">
        <v>7127</v>
      </c>
      <c r="D198" s="10">
        <v>17.7257691446763</v>
      </c>
      <c r="E198" s="9">
        <v>268.99908</v>
      </c>
      <c r="F198" s="10">
        <v>4.4878739550029</v>
      </c>
      <c r="G198" s="9">
        <v>254</v>
      </c>
      <c r="H198" s="10">
        <v>10.067380103051923</v>
      </c>
      <c r="I198" s="9">
        <v>7.30444</v>
      </c>
      <c r="J198" s="10">
        <v>0.26765177987660466</v>
      </c>
      <c r="K198" s="9">
        <v>7381</v>
      </c>
      <c r="L198" s="10">
        <v>17.273578282237303</v>
      </c>
      <c r="M198" s="9">
        <v>276.30352</v>
      </c>
      <c r="N198" s="10">
        <v>3.1675314094941873</v>
      </c>
      <c r="O198" s="11"/>
      <c r="P198" s="11"/>
      <c r="Q198" s="11"/>
      <c r="R198" s="11"/>
      <c r="T198" s="24"/>
      <c r="W198" s="24"/>
      <c r="Z198" s="24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>
      <c r="A199" s="46"/>
      <c r="B199" s="12" t="s">
        <v>3</v>
      </c>
      <c r="C199" s="13">
        <v>17223</v>
      </c>
      <c r="D199" s="14">
        <v>42.83582460765538</v>
      </c>
      <c r="E199" s="13">
        <v>1227.65433</v>
      </c>
      <c r="F199" s="14">
        <v>20.481697905262486</v>
      </c>
      <c r="G199" s="13">
        <v>445</v>
      </c>
      <c r="H199" s="14">
        <v>17.637732857709075</v>
      </c>
      <c r="I199" s="13">
        <v>33.69279</v>
      </c>
      <c r="J199" s="14">
        <v>1.2345826938832636</v>
      </c>
      <c r="K199" s="13">
        <v>17668</v>
      </c>
      <c r="L199" s="14">
        <v>41.34799906388954</v>
      </c>
      <c r="M199" s="13">
        <v>1261.34712</v>
      </c>
      <c r="N199" s="14">
        <v>14.46002794635057</v>
      </c>
      <c r="Q199" s="11"/>
      <c r="R199" s="11"/>
      <c r="T199" s="24"/>
      <c r="W199" s="24"/>
      <c r="Z199" s="24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>
      <c r="A200" s="46"/>
      <c r="B200" s="12" t="s">
        <v>4</v>
      </c>
      <c r="C200" s="13">
        <v>6919</v>
      </c>
      <c r="D200" s="14">
        <v>17.208446290446936</v>
      </c>
      <c r="E200" s="13">
        <v>838.14134</v>
      </c>
      <c r="F200" s="14">
        <v>13.983217676421907</v>
      </c>
      <c r="G200" s="13">
        <v>361</v>
      </c>
      <c r="H200" s="14">
        <v>14.308363059849386</v>
      </c>
      <c r="I200" s="13">
        <v>44.28854</v>
      </c>
      <c r="J200" s="14">
        <v>1.6228357764778956</v>
      </c>
      <c r="K200" s="13">
        <v>7280</v>
      </c>
      <c r="L200" s="14">
        <v>17.037210390826118</v>
      </c>
      <c r="M200" s="13">
        <v>882.42988</v>
      </c>
      <c r="N200" s="14">
        <v>10.116137360740778</v>
      </c>
      <c r="Q200" s="11"/>
      <c r="R200" s="11"/>
      <c r="T200" s="24"/>
      <c r="W200" s="24"/>
      <c r="Z200" s="24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">
      <c r="A201" s="46"/>
      <c r="B201" s="12" t="s">
        <v>5</v>
      </c>
      <c r="C201" s="13">
        <v>3342</v>
      </c>
      <c r="D201" s="14">
        <v>8.311985475166017</v>
      </c>
      <c r="E201" s="13">
        <v>575.80182</v>
      </c>
      <c r="F201" s="14">
        <v>9.606449179013058</v>
      </c>
      <c r="G201" s="13">
        <v>269</v>
      </c>
      <c r="H201" s="14">
        <v>10.661910424098295</v>
      </c>
      <c r="I201" s="13">
        <v>46.32136</v>
      </c>
      <c r="J201" s="14">
        <v>1.6973230597150444</v>
      </c>
      <c r="K201" s="13">
        <v>3611</v>
      </c>
      <c r="L201" s="14">
        <v>8.450737186988064</v>
      </c>
      <c r="M201" s="13">
        <v>622.12318</v>
      </c>
      <c r="N201" s="14">
        <v>7.1319927926521025</v>
      </c>
      <c r="Q201" s="11"/>
      <c r="R201" s="11"/>
      <c r="T201" s="24"/>
      <c r="W201" s="24"/>
      <c r="Z201" s="24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">
      <c r="A202" s="46"/>
      <c r="B202" s="12" t="s">
        <v>6</v>
      </c>
      <c r="C202" s="13">
        <v>2593</v>
      </c>
      <c r="D202" s="14">
        <v>6.449125774118935</v>
      </c>
      <c r="E202" s="13">
        <v>624.98341</v>
      </c>
      <c r="F202" s="14">
        <v>10.42697531920146</v>
      </c>
      <c r="G202" s="13">
        <v>322</v>
      </c>
      <c r="H202" s="14">
        <v>12.762584225128816</v>
      </c>
      <c r="I202" s="13">
        <v>79.25559</v>
      </c>
      <c r="J202" s="14">
        <v>2.9041103395565475</v>
      </c>
      <c r="K202" s="13">
        <v>2915</v>
      </c>
      <c r="L202" s="14">
        <v>6.821904984788205</v>
      </c>
      <c r="M202" s="13">
        <v>704.239</v>
      </c>
      <c r="N202" s="14">
        <v>8.073364944068672</v>
      </c>
      <c r="Q202" s="11"/>
      <c r="R202" s="11"/>
      <c r="T202" s="24"/>
      <c r="W202" s="24"/>
      <c r="Z202" s="24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">
      <c r="A203" s="46"/>
      <c r="B203" s="12" t="s">
        <v>7</v>
      </c>
      <c r="C203" s="13">
        <v>1634</v>
      </c>
      <c r="D203" s="14">
        <v>4.063968960628746</v>
      </c>
      <c r="E203" s="13">
        <v>616.49626</v>
      </c>
      <c r="F203" s="14">
        <v>10.285379074942176</v>
      </c>
      <c r="G203" s="13">
        <v>296</v>
      </c>
      <c r="H203" s="14">
        <v>11.732065001981768</v>
      </c>
      <c r="I203" s="13">
        <v>114.26022</v>
      </c>
      <c r="J203" s="14">
        <v>4.186761921802687</v>
      </c>
      <c r="K203" s="13">
        <v>1930</v>
      </c>
      <c r="L203" s="14">
        <v>4.51673297449099</v>
      </c>
      <c r="M203" s="13">
        <v>730.75648</v>
      </c>
      <c r="N203" s="14">
        <v>8.377360169321806</v>
      </c>
      <c r="Q203" s="11"/>
      <c r="R203" s="11"/>
      <c r="T203" s="24"/>
      <c r="W203" s="24"/>
      <c r="Z203" s="24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">
      <c r="A204" s="46"/>
      <c r="B204" s="12" t="s">
        <v>8</v>
      </c>
      <c r="C204" s="13">
        <v>844</v>
      </c>
      <c r="D204" s="14">
        <v>2.0991369661999153</v>
      </c>
      <c r="E204" s="13">
        <v>575.77769</v>
      </c>
      <c r="F204" s="14">
        <v>9.606046603663975</v>
      </c>
      <c r="G204" s="13">
        <v>250</v>
      </c>
      <c r="H204" s="14">
        <v>9.908838684106223</v>
      </c>
      <c r="I204" s="13">
        <v>174.79865</v>
      </c>
      <c r="J204" s="14">
        <v>6.405031705719762</v>
      </c>
      <c r="K204" s="13">
        <v>1094</v>
      </c>
      <c r="L204" s="14">
        <v>2.5602621109290897</v>
      </c>
      <c r="M204" s="13">
        <v>750.57634</v>
      </c>
      <c r="N204" s="14">
        <v>8.604574173261305</v>
      </c>
      <c r="Q204" s="11"/>
      <c r="R204" s="11"/>
      <c r="T204" s="24"/>
      <c r="W204" s="24"/>
      <c r="Z204" s="24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">
      <c r="A205" s="46"/>
      <c r="B205" s="12" t="s">
        <v>9</v>
      </c>
      <c r="C205" s="13">
        <v>324</v>
      </c>
      <c r="D205" s="14">
        <v>0.8058298306265078</v>
      </c>
      <c r="E205" s="13">
        <v>442.7931</v>
      </c>
      <c r="F205" s="14">
        <v>7.387384451073196</v>
      </c>
      <c r="G205" s="13">
        <v>148</v>
      </c>
      <c r="H205" s="14">
        <v>5.866032500990884</v>
      </c>
      <c r="I205" s="13">
        <v>201.40262</v>
      </c>
      <c r="J205" s="14">
        <v>7.379863441251</v>
      </c>
      <c r="K205" s="13">
        <v>472</v>
      </c>
      <c r="L205" s="14">
        <v>1.1046103440205943</v>
      </c>
      <c r="M205" s="13">
        <v>644.19572</v>
      </c>
      <c r="N205" s="14">
        <v>7.385031421104308</v>
      </c>
      <c r="Q205" s="11"/>
      <c r="R205" s="11"/>
      <c r="T205" s="24"/>
      <c r="W205" s="24"/>
      <c r="Z205" s="24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">
      <c r="A206" s="46"/>
      <c r="B206" s="12" t="s">
        <v>10</v>
      </c>
      <c r="C206" s="13">
        <v>159</v>
      </c>
      <c r="D206" s="14">
        <v>0.3954535279926381</v>
      </c>
      <c r="E206" s="13">
        <v>466.88227</v>
      </c>
      <c r="F206" s="14">
        <v>7.789278608631792</v>
      </c>
      <c r="G206" s="13">
        <v>89</v>
      </c>
      <c r="H206" s="14">
        <v>3.5275465715418153</v>
      </c>
      <c r="I206" s="13">
        <v>261.25041</v>
      </c>
      <c r="J206" s="14">
        <v>9.572826558913855</v>
      </c>
      <c r="K206" s="13">
        <v>248</v>
      </c>
      <c r="L206" s="14">
        <v>0.5803884858413293</v>
      </c>
      <c r="M206" s="13">
        <v>728.13268</v>
      </c>
      <c r="N206" s="14">
        <v>8.347281041440153</v>
      </c>
      <c r="Q206" s="11"/>
      <c r="R206" s="11"/>
      <c r="T206" s="24"/>
      <c r="W206" s="24"/>
      <c r="Z206" s="24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">
      <c r="A207" s="46"/>
      <c r="B207" s="12" t="s">
        <v>11</v>
      </c>
      <c r="C207" s="13">
        <v>35</v>
      </c>
      <c r="D207" s="14">
        <v>0.08704951874051782</v>
      </c>
      <c r="E207" s="13">
        <v>236.64515</v>
      </c>
      <c r="F207" s="14">
        <v>3.948093819736315</v>
      </c>
      <c r="G207" s="13">
        <v>39</v>
      </c>
      <c r="H207" s="14">
        <v>1.5457788347205708</v>
      </c>
      <c r="I207" s="13">
        <v>291.74385</v>
      </c>
      <c r="J207" s="14">
        <v>10.690177579739606</v>
      </c>
      <c r="K207" s="13">
        <v>74</v>
      </c>
      <c r="L207" s="14">
        <v>0.17318043529136437</v>
      </c>
      <c r="M207" s="13">
        <v>528.389</v>
      </c>
      <c r="N207" s="14">
        <v>6.057428272832804</v>
      </c>
      <c r="Q207" s="11"/>
      <c r="R207" s="11"/>
      <c r="T207" s="24"/>
      <c r="W207" s="24"/>
      <c r="Z207" s="24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">
      <c r="A208" s="46"/>
      <c r="B208" s="15" t="s">
        <v>12</v>
      </c>
      <c r="C208" s="16">
        <v>7</v>
      </c>
      <c r="D208" s="17">
        <v>0.017409903748103563</v>
      </c>
      <c r="E208" s="16">
        <v>119.73453</v>
      </c>
      <c r="F208" s="17">
        <v>1.9976034070507358</v>
      </c>
      <c r="G208" s="16">
        <v>50</v>
      </c>
      <c r="H208" s="17">
        <v>1.9817677368212445</v>
      </c>
      <c r="I208" s="16">
        <v>1474.76482</v>
      </c>
      <c r="J208" s="17">
        <v>54.038835143063736</v>
      </c>
      <c r="K208" s="16">
        <v>57</v>
      </c>
      <c r="L208" s="17">
        <v>0.1333957406974023</v>
      </c>
      <c r="M208" s="16">
        <v>1594.49935</v>
      </c>
      <c r="N208" s="17">
        <v>18.279270468733316</v>
      </c>
      <c r="Q208" s="11"/>
      <c r="R208" s="11"/>
      <c r="T208" s="24"/>
      <c r="W208" s="24"/>
      <c r="Z208" s="24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">
      <c r="A209" s="46"/>
      <c r="B209" s="5" t="s">
        <v>13</v>
      </c>
      <c r="C209" s="19">
        <v>40207</v>
      </c>
      <c r="D209" s="18">
        <v>100</v>
      </c>
      <c r="E209" s="19">
        <v>5993.90898</v>
      </c>
      <c r="F209" s="18">
        <v>100</v>
      </c>
      <c r="G209" s="19">
        <v>2523</v>
      </c>
      <c r="H209" s="18">
        <v>100</v>
      </c>
      <c r="I209" s="19">
        <v>2729.08329</v>
      </c>
      <c r="J209" s="18">
        <v>100</v>
      </c>
      <c r="K209" s="19">
        <v>42730</v>
      </c>
      <c r="L209" s="18">
        <v>100</v>
      </c>
      <c r="M209" s="19">
        <v>8722.99227</v>
      </c>
      <c r="N209" s="18">
        <v>100</v>
      </c>
      <c r="Q209" s="11"/>
      <c r="R209" s="11"/>
      <c r="S209" s="11"/>
      <c r="T209" s="24"/>
      <c r="U209" s="24"/>
      <c r="V209" s="11"/>
      <c r="W209" s="24"/>
      <c r="X209" s="24"/>
      <c r="Y209" s="11"/>
      <c r="Z209" s="24"/>
      <c r="AA209" s="24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" customHeight="1">
      <c r="A210" s="46" t="s">
        <v>97</v>
      </c>
      <c r="B210" s="8" t="s">
        <v>80</v>
      </c>
      <c r="C210" s="9">
        <v>5865</v>
      </c>
      <c r="D210" s="10">
        <v>24.22852893791052</v>
      </c>
      <c r="E210" s="9">
        <v>214.92123</v>
      </c>
      <c r="F210" s="10">
        <v>6.175763250660417</v>
      </c>
      <c r="G210" s="9">
        <v>218</v>
      </c>
      <c r="H210" s="10">
        <v>11.342351716961499</v>
      </c>
      <c r="I210" s="9">
        <v>6.06186</v>
      </c>
      <c r="J210" s="10">
        <v>0.4782048642557085</v>
      </c>
      <c r="K210" s="9">
        <v>6083</v>
      </c>
      <c r="L210" s="10">
        <v>23.28064602548892</v>
      </c>
      <c r="M210" s="9">
        <v>220.98309</v>
      </c>
      <c r="N210" s="10">
        <v>4.6545255668073615</v>
      </c>
      <c r="O210" s="11"/>
      <c r="P210" s="11"/>
      <c r="Q210" s="11"/>
      <c r="R210" s="11"/>
      <c r="T210" s="24"/>
      <c r="W210" s="24"/>
      <c r="Z210" s="24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">
      <c r="A211" s="46"/>
      <c r="B211" s="12" t="s">
        <v>3</v>
      </c>
      <c r="C211" s="13">
        <v>9846</v>
      </c>
      <c r="D211" s="14">
        <v>40.6741851530549</v>
      </c>
      <c r="E211" s="13">
        <v>693.22738</v>
      </c>
      <c r="F211" s="14">
        <v>19.91989426896358</v>
      </c>
      <c r="G211" s="13">
        <v>320</v>
      </c>
      <c r="H211" s="14">
        <v>16.649323621227886</v>
      </c>
      <c r="I211" s="13">
        <v>24.35627</v>
      </c>
      <c r="J211" s="14">
        <v>1.9214047815563846</v>
      </c>
      <c r="K211" s="13">
        <v>10166</v>
      </c>
      <c r="L211" s="14">
        <v>38.90696161353286</v>
      </c>
      <c r="M211" s="13">
        <v>717.58365</v>
      </c>
      <c r="N211" s="14">
        <v>15.11433044604429</v>
      </c>
      <c r="Q211" s="11"/>
      <c r="R211" s="11"/>
      <c r="T211" s="24"/>
      <c r="W211" s="24"/>
      <c r="Z211" s="24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">
      <c r="A212" s="46"/>
      <c r="B212" s="12" t="s">
        <v>4</v>
      </c>
      <c r="C212" s="13">
        <v>3567</v>
      </c>
      <c r="D212" s="14">
        <v>14.735407113644813</v>
      </c>
      <c r="E212" s="13">
        <v>430.55862</v>
      </c>
      <c r="F212" s="14">
        <v>12.372105364607597</v>
      </c>
      <c r="G212" s="13">
        <v>263</v>
      </c>
      <c r="H212" s="14">
        <v>13.68366285119667</v>
      </c>
      <c r="I212" s="13">
        <v>32.40181</v>
      </c>
      <c r="J212" s="14">
        <v>2.55609716369056</v>
      </c>
      <c r="K212" s="13">
        <v>3830</v>
      </c>
      <c r="L212" s="14">
        <v>14.658042787707146</v>
      </c>
      <c r="M212" s="13">
        <v>462.96043</v>
      </c>
      <c r="N212" s="14">
        <v>9.751249101707872</v>
      </c>
      <c r="Q212" s="11"/>
      <c r="R212" s="11"/>
      <c r="T212" s="24"/>
      <c r="W212" s="24"/>
      <c r="Z212" s="24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">
      <c r="A213" s="46"/>
      <c r="B213" s="12" t="s">
        <v>5</v>
      </c>
      <c r="C213" s="13">
        <v>1743</v>
      </c>
      <c r="D213" s="14">
        <v>7.200396579501797</v>
      </c>
      <c r="E213" s="13">
        <v>299.65983</v>
      </c>
      <c r="F213" s="14">
        <v>8.610727594538464</v>
      </c>
      <c r="G213" s="13">
        <v>234</v>
      </c>
      <c r="H213" s="14">
        <v>12.174817898022892</v>
      </c>
      <c r="I213" s="13">
        <v>40.498</v>
      </c>
      <c r="J213" s="14">
        <v>3.1947851967263654</v>
      </c>
      <c r="K213" s="13">
        <v>1977</v>
      </c>
      <c r="L213" s="14">
        <v>7.566305637414367</v>
      </c>
      <c r="M213" s="13">
        <v>340.15783</v>
      </c>
      <c r="N213" s="14">
        <v>7.164680865330973</v>
      </c>
      <c r="Q213" s="11"/>
      <c r="R213" s="11"/>
      <c r="T213" s="24"/>
      <c r="W213" s="24"/>
      <c r="Z213" s="24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">
      <c r="A214" s="46"/>
      <c r="B214" s="12" t="s">
        <v>6</v>
      </c>
      <c r="C214" s="13">
        <v>1413</v>
      </c>
      <c r="D214" s="14">
        <v>5.8371545420746065</v>
      </c>
      <c r="E214" s="13">
        <v>340.16441</v>
      </c>
      <c r="F214" s="14">
        <v>9.774627022470431</v>
      </c>
      <c r="G214" s="13">
        <v>227</v>
      </c>
      <c r="H214" s="14">
        <v>11.810613943808534</v>
      </c>
      <c r="I214" s="13">
        <v>56.13935</v>
      </c>
      <c r="J214" s="14">
        <v>4.42869189426244</v>
      </c>
      <c r="K214" s="13">
        <v>1640</v>
      </c>
      <c r="L214" s="14">
        <v>6.276550958704887</v>
      </c>
      <c r="M214" s="13">
        <v>396.30376</v>
      </c>
      <c r="N214" s="14">
        <v>8.347272106394605</v>
      </c>
      <c r="Q214" s="11"/>
      <c r="R214" s="11"/>
      <c r="T214" s="24"/>
      <c r="W214" s="24"/>
      <c r="Z214" s="24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">
      <c r="A215" s="46"/>
      <c r="B215" s="12" t="s">
        <v>7</v>
      </c>
      <c r="C215" s="13">
        <v>919</v>
      </c>
      <c r="D215" s="14">
        <v>3.796422522410873</v>
      </c>
      <c r="E215" s="13">
        <v>348.18001</v>
      </c>
      <c r="F215" s="14">
        <v>10.004955352119362</v>
      </c>
      <c r="G215" s="13">
        <v>246</v>
      </c>
      <c r="H215" s="14">
        <v>12.799167533818938</v>
      </c>
      <c r="I215" s="13">
        <v>95.46321</v>
      </c>
      <c r="J215" s="14">
        <v>7.530852144302936</v>
      </c>
      <c r="K215" s="13">
        <v>1165</v>
      </c>
      <c r="L215" s="14">
        <v>4.458647479811703</v>
      </c>
      <c r="M215" s="13">
        <v>443.64322</v>
      </c>
      <c r="N215" s="14">
        <v>9.34437431402893</v>
      </c>
      <c r="Q215" s="11"/>
      <c r="R215" s="11"/>
      <c r="T215" s="24"/>
      <c r="W215" s="24"/>
      <c r="Z215" s="24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">
      <c r="A216" s="46"/>
      <c r="B216" s="12" t="s">
        <v>8</v>
      </c>
      <c r="C216" s="13">
        <v>532</v>
      </c>
      <c r="D216" s="14">
        <v>2.197711405791713</v>
      </c>
      <c r="E216" s="13">
        <v>360.68622</v>
      </c>
      <c r="F216" s="14">
        <v>10.364321395776575</v>
      </c>
      <c r="G216" s="13">
        <v>221</v>
      </c>
      <c r="H216" s="14">
        <v>11.49843912591051</v>
      </c>
      <c r="I216" s="13">
        <v>156.70151</v>
      </c>
      <c r="J216" s="14">
        <v>12.361787358700886</v>
      </c>
      <c r="K216" s="13">
        <v>753</v>
      </c>
      <c r="L216" s="14">
        <v>2.8818554096980367</v>
      </c>
      <c r="M216" s="13">
        <v>517.38773</v>
      </c>
      <c r="N216" s="14">
        <v>10.897641159952213</v>
      </c>
      <c r="Q216" s="11"/>
      <c r="R216" s="11"/>
      <c r="T216" s="24"/>
      <c r="W216" s="24"/>
      <c r="Z216" s="24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">
      <c r="A217" s="46"/>
      <c r="B217" s="12" t="s">
        <v>9</v>
      </c>
      <c r="C217" s="13">
        <v>209</v>
      </c>
      <c r="D217" s="14">
        <v>0.8633866237038873</v>
      </c>
      <c r="E217" s="13">
        <v>284.00711</v>
      </c>
      <c r="F217" s="14">
        <v>8.160946561045973</v>
      </c>
      <c r="G217" s="13">
        <v>107</v>
      </c>
      <c r="H217" s="14">
        <v>5.567117585848075</v>
      </c>
      <c r="I217" s="13">
        <v>146.37624</v>
      </c>
      <c r="J217" s="14">
        <v>11.547252820002608</v>
      </c>
      <c r="K217" s="13">
        <v>316</v>
      </c>
      <c r="L217" s="14">
        <v>1.2093842091163076</v>
      </c>
      <c r="M217" s="13">
        <v>430.38335</v>
      </c>
      <c r="N217" s="14">
        <v>9.065084147855844</v>
      </c>
      <c r="Q217" s="11"/>
      <c r="R217" s="11"/>
      <c r="T217" s="24"/>
      <c r="W217" s="24"/>
      <c r="Z217" s="24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">
      <c r="A218" s="46"/>
      <c r="B218" s="12" t="s">
        <v>10</v>
      </c>
      <c r="C218" s="13">
        <v>80</v>
      </c>
      <c r="D218" s="14">
        <v>0.3304829181641674</v>
      </c>
      <c r="E218" s="13">
        <v>240.67838</v>
      </c>
      <c r="F218" s="14">
        <v>6.915895160438469</v>
      </c>
      <c r="G218" s="13">
        <v>53</v>
      </c>
      <c r="H218" s="14">
        <v>2.757544224765869</v>
      </c>
      <c r="I218" s="13">
        <v>168.11648</v>
      </c>
      <c r="J218" s="14">
        <v>13.262285585207763</v>
      </c>
      <c r="K218" s="13">
        <v>133</v>
      </c>
      <c r="L218" s="14">
        <v>0.5090129740900915</v>
      </c>
      <c r="M218" s="13">
        <v>408.79486</v>
      </c>
      <c r="N218" s="14">
        <v>8.610369813588163</v>
      </c>
      <c r="Q218" s="11"/>
      <c r="R218" s="11"/>
      <c r="T218" s="24"/>
      <c r="W218" s="24"/>
      <c r="Z218" s="24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">
      <c r="A219" s="46"/>
      <c r="B219" s="12" t="s">
        <v>11</v>
      </c>
      <c r="C219" s="13">
        <v>27</v>
      </c>
      <c r="D219" s="14">
        <v>0.11153798488040649</v>
      </c>
      <c r="E219" s="13">
        <v>192.09749</v>
      </c>
      <c r="F219" s="14">
        <v>5.519922900525494</v>
      </c>
      <c r="G219" s="13">
        <v>21</v>
      </c>
      <c r="H219" s="14">
        <v>1.09261186264308</v>
      </c>
      <c r="I219" s="13">
        <v>158.42568</v>
      </c>
      <c r="J219" s="14">
        <v>12.497802786441508</v>
      </c>
      <c r="K219" s="13">
        <v>48</v>
      </c>
      <c r="L219" s="14">
        <v>0.18370393049867964</v>
      </c>
      <c r="M219" s="13">
        <v>350.52317</v>
      </c>
      <c r="N219" s="14">
        <v>7.383004086526998</v>
      </c>
      <c r="Q219" s="11"/>
      <c r="R219" s="11"/>
      <c r="T219" s="24"/>
      <c r="W219" s="24"/>
      <c r="Z219" s="24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">
      <c r="A220" s="46"/>
      <c r="B220" s="15" t="s">
        <v>12</v>
      </c>
      <c r="C220" s="16">
        <v>6</v>
      </c>
      <c r="D220" s="17">
        <v>0.024786218862312553</v>
      </c>
      <c r="E220" s="16">
        <v>75.89492</v>
      </c>
      <c r="F220" s="17">
        <v>2.1808411288536376</v>
      </c>
      <c r="G220" s="16">
        <v>12</v>
      </c>
      <c r="H220" s="17">
        <v>0.6243496357960457</v>
      </c>
      <c r="I220" s="16">
        <v>383.08785</v>
      </c>
      <c r="J220" s="17">
        <v>30.22083540485284</v>
      </c>
      <c r="K220" s="16">
        <v>18</v>
      </c>
      <c r="L220" s="17">
        <v>0.06888897393700485</v>
      </c>
      <c r="M220" s="16">
        <v>458.98277</v>
      </c>
      <c r="N220" s="17">
        <v>9.66746839176275</v>
      </c>
      <c r="Q220" s="11"/>
      <c r="R220" s="11"/>
      <c r="T220" s="24"/>
      <c r="W220" s="24"/>
      <c r="Z220" s="24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">
      <c r="A221" s="46"/>
      <c r="B221" s="5" t="s">
        <v>13</v>
      </c>
      <c r="C221" s="19">
        <v>24207</v>
      </c>
      <c r="D221" s="18">
        <v>100</v>
      </c>
      <c r="E221" s="19">
        <v>3480.0756</v>
      </c>
      <c r="F221" s="18">
        <v>100</v>
      </c>
      <c r="G221" s="19">
        <v>1922</v>
      </c>
      <c r="H221" s="18">
        <v>100</v>
      </c>
      <c r="I221" s="19">
        <v>1267.62826</v>
      </c>
      <c r="J221" s="18">
        <v>100</v>
      </c>
      <c r="K221" s="19">
        <v>26129</v>
      </c>
      <c r="L221" s="18">
        <v>100</v>
      </c>
      <c r="M221" s="19">
        <v>4747.70386</v>
      </c>
      <c r="N221" s="18">
        <v>100</v>
      </c>
      <c r="Q221" s="11"/>
      <c r="R221" s="11"/>
      <c r="S221" s="11"/>
      <c r="T221" s="24"/>
      <c r="U221" s="24"/>
      <c r="V221" s="11"/>
      <c r="W221" s="24"/>
      <c r="X221" s="24"/>
      <c r="Y221" s="11"/>
      <c r="Z221" s="24"/>
      <c r="AA221" s="24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" customHeight="1">
      <c r="A222" s="46" t="s">
        <v>98</v>
      </c>
      <c r="B222" s="8" t="s">
        <v>80</v>
      </c>
      <c r="C222" s="9">
        <v>6826</v>
      </c>
      <c r="D222" s="10">
        <v>10.647823170636592</v>
      </c>
      <c r="E222" s="9">
        <v>250.46038</v>
      </c>
      <c r="F222" s="10">
        <v>2.1619796718715274</v>
      </c>
      <c r="G222" s="9">
        <v>260</v>
      </c>
      <c r="H222" s="10">
        <v>6.728778467908903</v>
      </c>
      <c r="I222" s="9">
        <v>6.51434</v>
      </c>
      <c r="J222" s="10">
        <v>0.15287774674017718</v>
      </c>
      <c r="K222" s="9">
        <v>7086</v>
      </c>
      <c r="L222" s="10">
        <v>10.425034205764224</v>
      </c>
      <c r="M222" s="9">
        <v>256.97472</v>
      </c>
      <c r="N222" s="10">
        <v>1.6217096988942716</v>
      </c>
      <c r="O222" s="11"/>
      <c r="P222" s="11"/>
      <c r="Q222" s="11"/>
      <c r="R222" s="11"/>
      <c r="T222" s="24"/>
      <c r="W222" s="24"/>
      <c r="Z222" s="24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">
      <c r="A223" s="46"/>
      <c r="B223" s="12" t="s">
        <v>3</v>
      </c>
      <c r="C223" s="13">
        <v>28698</v>
      </c>
      <c r="D223" s="14">
        <v>44.76578220787122</v>
      </c>
      <c r="E223" s="13">
        <v>2075.20764</v>
      </c>
      <c r="F223" s="14">
        <v>17.913239341857132</v>
      </c>
      <c r="G223" s="13">
        <v>542</v>
      </c>
      <c r="H223" s="14">
        <v>14.026915113871636</v>
      </c>
      <c r="I223" s="13">
        <v>41.3006</v>
      </c>
      <c r="J223" s="14">
        <v>0.9692375078699241</v>
      </c>
      <c r="K223" s="13">
        <v>29240</v>
      </c>
      <c r="L223" s="14">
        <v>43.01834605934884</v>
      </c>
      <c r="M223" s="13">
        <v>2116.50824</v>
      </c>
      <c r="N223" s="14">
        <v>13.356807784818852</v>
      </c>
      <c r="Q223" s="11"/>
      <c r="R223" s="11"/>
      <c r="T223" s="24"/>
      <c r="W223" s="24"/>
      <c r="Z223" s="24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">
      <c r="A224" s="46"/>
      <c r="B224" s="12" t="s">
        <v>4</v>
      </c>
      <c r="C224" s="13">
        <v>12555</v>
      </c>
      <c r="D224" s="14">
        <v>19.584444756422855</v>
      </c>
      <c r="E224" s="13">
        <v>1505.49198</v>
      </c>
      <c r="F224" s="14">
        <v>12.995440863443616</v>
      </c>
      <c r="G224" s="13">
        <v>453</v>
      </c>
      <c r="H224" s="14">
        <v>11.72360248447205</v>
      </c>
      <c r="I224" s="13">
        <v>56.41844</v>
      </c>
      <c r="J224" s="14">
        <v>1.3240211566783253</v>
      </c>
      <c r="K224" s="13">
        <v>13008</v>
      </c>
      <c r="L224" s="14">
        <v>19.137573376881317</v>
      </c>
      <c r="M224" s="13">
        <v>1561.91042</v>
      </c>
      <c r="N224" s="14">
        <v>9.856865597199699</v>
      </c>
      <c r="Q224" s="11"/>
      <c r="R224" s="11"/>
      <c r="T224" s="24"/>
      <c r="W224" s="24"/>
      <c r="Z224" s="24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">
      <c r="A225" s="46"/>
      <c r="B225" s="12" t="s">
        <v>5</v>
      </c>
      <c r="C225" s="13">
        <v>5480</v>
      </c>
      <c r="D225" s="14">
        <v>8.548208463974293</v>
      </c>
      <c r="E225" s="13">
        <v>944.88974</v>
      </c>
      <c r="F225" s="14">
        <v>8.156309632844815</v>
      </c>
      <c r="G225" s="13">
        <v>397</v>
      </c>
      <c r="H225" s="14">
        <v>10.27432712215321</v>
      </c>
      <c r="I225" s="13">
        <v>68.91969</v>
      </c>
      <c r="J225" s="14">
        <v>1.617398986425566</v>
      </c>
      <c r="K225" s="13">
        <v>5877</v>
      </c>
      <c r="L225" s="14">
        <v>8.646334466169396</v>
      </c>
      <c r="M225" s="13">
        <v>1013.80943</v>
      </c>
      <c r="N225" s="14">
        <v>6.397923443447951</v>
      </c>
      <c r="Q225" s="11"/>
      <c r="R225" s="11"/>
      <c r="T225" s="24"/>
      <c r="W225" s="24"/>
      <c r="Z225" s="24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">
      <c r="A226" s="46"/>
      <c r="B226" s="12" t="s">
        <v>6</v>
      </c>
      <c r="C226" s="13">
        <v>4719</v>
      </c>
      <c r="D226" s="14">
        <v>7.361130609761805</v>
      </c>
      <c r="E226" s="13">
        <v>1138.11674</v>
      </c>
      <c r="F226" s="14">
        <v>9.824249472498176</v>
      </c>
      <c r="G226" s="13">
        <v>524</v>
      </c>
      <c r="H226" s="14">
        <v>13.561076604554865</v>
      </c>
      <c r="I226" s="13">
        <v>128.1822</v>
      </c>
      <c r="J226" s="14">
        <v>3.008164435414599</v>
      </c>
      <c r="K226" s="13">
        <v>5243</v>
      </c>
      <c r="L226" s="14">
        <v>7.713583734239602</v>
      </c>
      <c r="M226" s="13">
        <v>1266.29894</v>
      </c>
      <c r="N226" s="14">
        <v>7.991327990152242</v>
      </c>
      <c r="Q226" s="11"/>
      <c r="R226" s="11"/>
      <c r="T226" s="24"/>
      <c r="W226" s="24"/>
      <c r="Z226" s="24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">
      <c r="A227" s="46"/>
      <c r="B227" s="12" t="s">
        <v>7</v>
      </c>
      <c r="C227" s="13">
        <v>2783</v>
      </c>
      <c r="D227" s="14">
        <v>4.341179590372346</v>
      </c>
      <c r="E227" s="13">
        <v>1057.19005</v>
      </c>
      <c r="F227" s="14">
        <v>9.125688451821576</v>
      </c>
      <c r="G227" s="13">
        <v>550</v>
      </c>
      <c r="H227" s="14">
        <v>14.233954451345756</v>
      </c>
      <c r="I227" s="13">
        <v>210.30809</v>
      </c>
      <c r="J227" s="14">
        <v>4.935484933305659</v>
      </c>
      <c r="K227" s="13">
        <v>3333</v>
      </c>
      <c r="L227" s="14">
        <v>4.903561813126186</v>
      </c>
      <c r="M227" s="13">
        <v>1267.49814</v>
      </c>
      <c r="N227" s="14">
        <v>7.998895871813574</v>
      </c>
      <c r="Q227" s="11"/>
      <c r="R227" s="11"/>
      <c r="T227" s="24"/>
      <c r="W227" s="24"/>
      <c r="Z227" s="24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">
      <c r="A228" s="46"/>
      <c r="B228" s="12" t="s">
        <v>8</v>
      </c>
      <c r="C228" s="13">
        <v>1677</v>
      </c>
      <c r="D228" s="14">
        <v>2.61593897702279</v>
      </c>
      <c r="E228" s="13">
        <v>1150.07225</v>
      </c>
      <c r="F228" s="14">
        <v>9.927449705552428</v>
      </c>
      <c r="G228" s="13">
        <v>506</v>
      </c>
      <c r="H228" s="14">
        <v>13.095238095238095</v>
      </c>
      <c r="I228" s="13">
        <v>361.1129</v>
      </c>
      <c r="J228" s="14">
        <v>8.474554056252963</v>
      </c>
      <c r="K228" s="13">
        <v>2183</v>
      </c>
      <c r="L228" s="14">
        <v>3.211663797796119</v>
      </c>
      <c r="M228" s="13">
        <v>1511.18515</v>
      </c>
      <c r="N228" s="14">
        <v>9.536749819515299</v>
      </c>
      <c r="Q228" s="11"/>
      <c r="R228" s="11"/>
      <c r="T228" s="24"/>
      <c r="W228" s="24"/>
      <c r="Z228" s="24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">
      <c r="A229" s="46"/>
      <c r="B229" s="12" t="s">
        <v>9</v>
      </c>
      <c r="C229" s="13">
        <v>788</v>
      </c>
      <c r="D229" s="14">
        <v>1.229194939710172</v>
      </c>
      <c r="E229" s="13">
        <v>1099.03509</v>
      </c>
      <c r="F229" s="14">
        <v>9.486895784688558</v>
      </c>
      <c r="G229" s="13">
        <v>325</v>
      </c>
      <c r="H229" s="14">
        <v>8.410973084886129</v>
      </c>
      <c r="I229" s="13">
        <v>463.68635</v>
      </c>
      <c r="J229" s="14">
        <v>10.88173543017054</v>
      </c>
      <c r="K229" s="13">
        <v>1113</v>
      </c>
      <c r="L229" s="14">
        <v>1.6374630357064042</v>
      </c>
      <c r="M229" s="13">
        <v>1562.72144</v>
      </c>
      <c r="N229" s="14">
        <v>9.861983762130464</v>
      </c>
      <c r="Q229" s="11"/>
      <c r="R229" s="11"/>
      <c r="T229" s="24"/>
      <c r="W229" s="24"/>
      <c r="Z229" s="24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">
      <c r="A230" s="46"/>
      <c r="B230" s="12" t="s">
        <v>10</v>
      </c>
      <c r="C230" s="13">
        <v>455</v>
      </c>
      <c r="D230" s="14">
        <v>0.7097508852387415</v>
      </c>
      <c r="E230" s="13">
        <v>1369.20461</v>
      </c>
      <c r="F230" s="14">
        <v>11.819005199356411</v>
      </c>
      <c r="G230" s="13">
        <v>183</v>
      </c>
      <c r="H230" s="14">
        <v>4.736024844720497</v>
      </c>
      <c r="I230" s="13">
        <v>562.84168</v>
      </c>
      <c r="J230" s="14">
        <v>13.208700775497723</v>
      </c>
      <c r="K230" s="13">
        <v>638</v>
      </c>
      <c r="L230" s="14">
        <v>0.9386355945918112</v>
      </c>
      <c r="M230" s="13">
        <v>1932.04629</v>
      </c>
      <c r="N230" s="14">
        <v>12.192709879032826</v>
      </c>
      <c r="Q230" s="11"/>
      <c r="R230" s="11"/>
      <c r="T230" s="24"/>
      <c r="W230" s="24"/>
      <c r="Z230" s="24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">
      <c r="A231" s="46"/>
      <c r="B231" s="12" t="s">
        <v>11</v>
      </c>
      <c r="C231" s="13">
        <v>106</v>
      </c>
      <c r="D231" s="14">
        <v>0.16534855787979472</v>
      </c>
      <c r="E231" s="13">
        <v>694.83306</v>
      </c>
      <c r="F231" s="14">
        <v>5.997814708515133</v>
      </c>
      <c r="G231" s="13">
        <v>63</v>
      </c>
      <c r="H231" s="14">
        <v>1.6304347826086956</v>
      </c>
      <c r="I231" s="13">
        <v>412.59986</v>
      </c>
      <c r="J231" s="14">
        <v>9.682843834081819</v>
      </c>
      <c r="K231" s="13">
        <v>169</v>
      </c>
      <c r="L231" s="14">
        <v>0.24863544747024466</v>
      </c>
      <c r="M231" s="13">
        <v>1107.43292</v>
      </c>
      <c r="N231" s="14">
        <v>6.988760245516772</v>
      </c>
      <c r="Q231" s="11"/>
      <c r="R231" s="11"/>
      <c r="T231" s="24"/>
      <c r="W231" s="24"/>
      <c r="Z231" s="24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">
      <c r="A232" s="46"/>
      <c r="B232" s="15" t="s">
        <v>12</v>
      </c>
      <c r="C232" s="16">
        <v>20</v>
      </c>
      <c r="D232" s="17">
        <v>0.03119784110939523</v>
      </c>
      <c r="E232" s="16">
        <v>300.26881</v>
      </c>
      <c r="F232" s="17">
        <v>2.591927167550628</v>
      </c>
      <c r="G232" s="16">
        <v>61</v>
      </c>
      <c r="H232" s="17">
        <v>1.5786749482401656</v>
      </c>
      <c r="I232" s="16">
        <v>1949.25924</v>
      </c>
      <c r="J232" s="17">
        <v>45.744981137562704</v>
      </c>
      <c r="K232" s="16">
        <v>81</v>
      </c>
      <c r="L232" s="17">
        <v>0.1191684689058569</v>
      </c>
      <c r="M232" s="16">
        <v>2249.52805</v>
      </c>
      <c r="N232" s="17">
        <v>14.19626590747805</v>
      </c>
      <c r="Q232" s="11"/>
      <c r="R232" s="11"/>
      <c r="T232" s="24"/>
      <c r="W232" s="24"/>
      <c r="Z232" s="24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">
      <c r="A233" s="46"/>
      <c r="B233" s="5" t="s">
        <v>13</v>
      </c>
      <c r="C233" s="19">
        <v>64107</v>
      </c>
      <c r="D233" s="18">
        <v>100</v>
      </c>
      <c r="E233" s="19">
        <v>11584.77035</v>
      </c>
      <c r="F233" s="18">
        <v>100</v>
      </c>
      <c r="G233" s="19">
        <v>3864</v>
      </c>
      <c r="H233" s="18">
        <v>100</v>
      </c>
      <c r="I233" s="19">
        <v>4261.14339</v>
      </c>
      <c r="J233" s="18">
        <v>100</v>
      </c>
      <c r="K233" s="19">
        <v>67971</v>
      </c>
      <c r="L233" s="18">
        <v>100</v>
      </c>
      <c r="M233" s="19">
        <v>15845.91374</v>
      </c>
      <c r="N233" s="18">
        <v>100</v>
      </c>
      <c r="Q233" s="11"/>
      <c r="R233" s="11"/>
      <c r="S233" s="11"/>
      <c r="T233" s="24"/>
      <c r="U233" s="24"/>
      <c r="V233" s="11"/>
      <c r="W233" s="24"/>
      <c r="X233" s="24"/>
      <c r="Y233" s="11"/>
      <c r="Z233" s="24"/>
      <c r="AA233" s="24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" customHeight="1">
      <c r="A234" s="46" t="s">
        <v>99</v>
      </c>
      <c r="B234" s="8" t="s">
        <v>80</v>
      </c>
      <c r="C234" s="9">
        <v>6397</v>
      </c>
      <c r="D234" s="10">
        <v>5.26762187088274</v>
      </c>
      <c r="E234" s="9">
        <v>203.02501</v>
      </c>
      <c r="F234" s="10">
        <v>0.8656029935798426</v>
      </c>
      <c r="G234" s="9">
        <v>310</v>
      </c>
      <c r="H234" s="10">
        <v>7.6486553170491</v>
      </c>
      <c r="I234" s="9">
        <v>6.66666</v>
      </c>
      <c r="J234" s="10">
        <v>0.2234732745384393</v>
      </c>
      <c r="K234" s="9">
        <v>6707</v>
      </c>
      <c r="L234" s="10">
        <v>5.344521208354251</v>
      </c>
      <c r="M234" s="9">
        <v>209.69167</v>
      </c>
      <c r="N234" s="10">
        <v>0.7931464381214148</v>
      </c>
      <c r="O234" s="11"/>
      <c r="P234" s="11"/>
      <c r="Q234" s="11"/>
      <c r="R234" s="11"/>
      <c r="T234" s="24"/>
      <c r="W234" s="24"/>
      <c r="Z234" s="24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">
      <c r="A235" s="46"/>
      <c r="B235" s="12" t="s">
        <v>3</v>
      </c>
      <c r="C235" s="13">
        <v>39685</v>
      </c>
      <c r="D235" s="14">
        <v>32.67868906455863</v>
      </c>
      <c r="E235" s="13">
        <v>3112.22757</v>
      </c>
      <c r="F235" s="14">
        <v>13.269072127092713</v>
      </c>
      <c r="G235" s="13">
        <v>577</v>
      </c>
      <c r="H235" s="14">
        <v>14.236368122378485</v>
      </c>
      <c r="I235" s="13">
        <v>44.87919</v>
      </c>
      <c r="J235" s="14">
        <v>1.5043964365863534</v>
      </c>
      <c r="K235" s="13">
        <v>40262</v>
      </c>
      <c r="L235" s="14">
        <v>32.08306439402995</v>
      </c>
      <c r="M235" s="13">
        <v>3157.10676</v>
      </c>
      <c r="N235" s="14">
        <v>11.941571076538425</v>
      </c>
      <c r="Q235" s="11"/>
      <c r="R235" s="11"/>
      <c r="T235" s="24"/>
      <c r="W235" s="24"/>
      <c r="Z235" s="24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">
      <c r="A236" s="46"/>
      <c r="B236" s="12" t="s">
        <v>4</v>
      </c>
      <c r="C236" s="13">
        <v>41540</v>
      </c>
      <c r="D236" s="14">
        <v>34.20619235836627</v>
      </c>
      <c r="E236" s="13">
        <v>4865.73782</v>
      </c>
      <c r="F236" s="14">
        <v>20.745213720056743</v>
      </c>
      <c r="G236" s="13">
        <v>619</v>
      </c>
      <c r="H236" s="14">
        <v>15.272637552430298</v>
      </c>
      <c r="I236" s="13">
        <v>76.09233</v>
      </c>
      <c r="J236" s="14">
        <v>2.5506928735468017</v>
      </c>
      <c r="K236" s="13">
        <v>42159</v>
      </c>
      <c r="L236" s="14">
        <v>33.594702493366164</v>
      </c>
      <c r="M236" s="13">
        <v>4941.83015</v>
      </c>
      <c r="N236" s="14">
        <v>18.692182580612368</v>
      </c>
      <c r="Q236" s="11"/>
      <c r="R236" s="11"/>
      <c r="T236" s="24"/>
      <c r="W236" s="24"/>
      <c r="Z236" s="24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">
      <c r="A237" s="46"/>
      <c r="B237" s="12" t="s">
        <v>5</v>
      </c>
      <c r="C237" s="13">
        <v>12878</v>
      </c>
      <c r="D237" s="14">
        <v>10.604413702239789</v>
      </c>
      <c r="E237" s="13">
        <v>2217.77078</v>
      </c>
      <c r="F237" s="14">
        <v>9.455529770651914</v>
      </c>
      <c r="G237" s="13">
        <v>459</v>
      </c>
      <c r="H237" s="14">
        <v>11.324944485566247</v>
      </c>
      <c r="I237" s="13">
        <v>79.39472</v>
      </c>
      <c r="J237" s="14">
        <v>2.6613923703117477</v>
      </c>
      <c r="K237" s="13">
        <v>13337</v>
      </c>
      <c r="L237" s="14">
        <v>10.627684412676404</v>
      </c>
      <c r="M237" s="13">
        <v>2297.1655</v>
      </c>
      <c r="N237" s="14">
        <v>8.688893717620727</v>
      </c>
      <c r="Q237" s="11"/>
      <c r="R237" s="11"/>
      <c r="T237" s="24"/>
      <c r="W237" s="24"/>
      <c r="Z237" s="24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">
      <c r="A238" s="46"/>
      <c r="B238" s="12" t="s">
        <v>6</v>
      </c>
      <c r="C238" s="13">
        <v>10367</v>
      </c>
      <c r="D238" s="14">
        <v>8.536725955204217</v>
      </c>
      <c r="E238" s="13">
        <v>2487.20155</v>
      </c>
      <c r="F238" s="14">
        <v>10.604255639817108</v>
      </c>
      <c r="G238" s="13">
        <v>506</v>
      </c>
      <c r="H238" s="14">
        <v>12.484579323957563</v>
      </c>
      <c r="I238" s="13">
        <v>122.65862</v>
      </c>
      <c r="J238" s="14">
        <v>4.111642630907546</v>
      </c>
      <c r="K238" s="13">
        <v>10873</v>
      </c>
      <c r="L238" s="14">
        <v>8.664228283649287</v>
      </c>
      <c r="M238" s="13">
        <v>2609.86017</v>
      </c>
      <c r="N238" s="14">
        <v>9.871642959543648</v>
      </c>
      <c r="Q238" s="11"/>
      <c r="R238" s="11"/>
      <c r="T238" s="24"/>
      <c r="W238" s="24"/>
      <c r="Z238" s="24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">
      <c r="A239" s="46"/>
      <c r="B239" s="12" t="s">
        <v>7</v>
      </c>
      <c r="C239" s="13">
        <v>5481</v>
      </c>
      <c r="D239" s="14">
        <v>4.513339920948616</v>
      </c>
      <c r="E239" s="13">
        <v>2049.4644</v>
      </c>
      <c r="F239" s="14">
        <v>8.737950658765223</v>
      </c>
      <c r="G239" s="13">
        <v>540</v>
      </c>
      <c r="H239" s="14">
        <v>13.323464100666174</v>
      </c>
      <c r="I239" s="13">
        <v>207.07877</v>
      </c>
      <c r="J239" s="14">
        <v>6.941492564386413</v>
      </c>
      <c r="K239" s="13">
        <v>6021</v>
      </c>
      <c r="L239" s="14">
        <v>4.797877172431929</v>
      </c>
      <c r="M239" s="13">
        <v>2256.54317</v>
      </c>
      <c r="N239" s="14">
        <v>8.535242137909943</v>
      </c>
      <c r="Q239" s="11"/>
      <c r="R239" s="11"/>
      <c r="T239" s="24"/>
      <c r="W239" s="24"/>
      <c r="Z239" s="24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">
      <c r="A240" s="46"/>
      <c r="B240" s="12" t="s">
        <v>8</v>
      </c>
      <c r="C240" s="13">
        <v>2626</v>
      </c>
      <c r="D240" s="14">
        <v>2.162384716732543</v>
      </c>
      <c r="E240" s="13">
        <v>1809.81769</v>
      </c>
      <c r="F240" s="14">
        <v>7.716209989585794</v>
      </c>
      <c r="G240" s="13">
        <v>524</v>
      </c>
      <c r="H240" s="14">
        <v>12.928694793979767</v>
      </c>
      <c r="I240" s="13">
        <v>364.44974</v>
      </c>
      <c r="J240" s="14">
        <v>12.21672873710116</v>
      </c>
      <c r="K240" s="13">
        <v>3150</v>
      </c>
      <c r="L240" s="14">
        <v>2.5101001649494394</v>
      </c>
      <c r="M240" s="13">
        <v>2174.26743</v>
      </c>
      <c r="N240" s="14">
        <v>8.224038978886966</v>
      </c>
      <c r="Q240" s="11"/>
      <c r="R240" s="11"/>
      <c r="T240" s="24"/>
      <c r="W240" s="24"/>
      <c r="Z240" s="24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">
      <c r="A241" s="46"/>
      <c r="B241" s="12" t="s">
        <v>9</v>
      </c>
      <c r="C241" s="13">
        <v>1229</v>
      </c>
      <c r="D241" s="14">
        <v>1.0120223978919631</v>
      </c>
      <c r="E241" s="13">
        <v>1714.68004</v>
      </c>
      <c r="F241" s="14">
        <v>7.310587871196777</v>
      </c>
      <c r="G241" s="13">
        <v>281</v>
      </c>
      <c r="H241" s="14">
        <v>6.93313594867999</v>
      </c>
      <c r="I241" s="13">
        <v>392.31922</v>
      </c>
      <c r="J241" s="14">
        <v>13.150942264607218</v>
      </c>
      <c r="K241" s="13">
        <v>1510</v>
      </c>
      <c r="L241" s="14">
        <v>1.203254364785287</v>
      </c>
      <c r="M241" s="13">
        <v>2106.99926</v>
      </c>
      <c r="N241" s="14">
        <v>7.969601072820187</v>
      </c>
      <c r="Q241" s="11"/>
      <c r="R241" s="11"/>
      <c r="T241" s="24"/>
      <c r="W241" s="24"/>
      <c r="Z241" s="24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">
      <c r="A242" s="46"/>
      <c r="B242" s="12" t="s">
        <v>10</v>
      </c>
      <c r="C242" s="13">
        <v>973</v>
      </c>
      <c r="D242" s="14">
        <v>0.8012187088274044</v>
      </c>
      <c r="E242" s="13">
        <v>3020.05962</v>
      </c>
      <c r="F242" s="14">
        <v>12.876111410419838</v>
      </c>
      <c r="G242" s="13">
        <v>164</v>
      </c>
      <c r="H242" s="14">
        <v>4.046385393535653</v>
      </c>
      <c r="I242" s="13">
        <v>488.98751</v>
      </c>
      <c r="J242" s="14">
        <v>16.391362401577076</v>
      </c>
      <c r="K242" s="13">
        <v>1137</v>
      </c>
      <c r="L242" s="14">
        <v>0.9060266309674643</v>
      </c>
      <c r="M242" s="13">
        <v>3509.04713</v>
      </c>
      <c r="N242" s="14">
        <v>13.272764875970863</v>
      </c>
      <c r="Q242" s="11"/>
      <c r="R242" s="11"/>
      <c r="T242" s="24"/>
      <c r="W242" s="24"/>
      <c r="Z242" s="24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">
      <c r="A243" s="46"/>
      <c r="B243" s="12" t="s">
        <v>11</v>
      </c>
      <c r="C243" s="13">
        <v>228</v>
      </c>
      <c r="D243" s="14">
        <v>0.18774703557312253</v>
      </c>
      <c r="E243" s="13">
        <v>1514.2656</v>
      </c>
      <c r="F243" s="14">
        <v>6.456115118206257</v>
      </c>
      <c r="G243" s="13">
        <v>43</v>
      </c>
      <c r="H243" s="14">
        <v>1.0609425117197138</v>
      </c>
      <c r="I243" s="13">
        <v>295.13922</v>
      </c>
      <c r="J243" s="14">
        <v>9.893369084087208</v>
      </c>
      <c r="K243" s="13">
        <v>271</v>
      </c>
      <c r="L243" s="14">
        <v>0.215948299905174</v>
      </c>
      <c r="M243" s="13">
        <v>1809.40482</v>
      </c>
      <c r="N243" s="14">
        <v>6.8439675648666425</v>
      </c>
      <c r="Q243" s="11"/>
      <c r="R243" s="11"/>
      <c r="T243" s="24"/>
      <c r="W243" s="24"/>
      <c r="Z243" s="24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">
      <c r="A244" s="46"/>
      <c r="B244" s="15" t="s">
        <v>12</v>
      </c>
      <c r="C244" s="16">
        <v>36</v>
      </c>
      <c r="D244" s="17">
        <v>0.029644268774703556</v>
      </c>
      <c r="E244" s="16">
        <v>460.49898</v>
      </c>
      <c r="F244" s="17">
        <v>1.9633507006277902</v>
      </c>
      <c r="G244" s="16">
        <v>30</v>
      </c>
      <c r="H244" s="17">
        <v>0.7401924500370096</v>
      </c>
      <c r="I244" s="16">
        <v>905.53638</v>
      </c>
      <c r="J244" s="17">
        <v>30.354507362350034</v>
      </c>
      <c r="K244" s="16">
        <v>66</v>
      </c>
      <c r="L244" s="17">
        <v>0.05259257488465492</v>
      </c>
      <c r="M244" s="16">
        <v>1366.03536</v>
      </c>
      <c r="N244" s="17">
        <v>5.1669485971088145</v>
      </c>
      <c r="Q244" s="11"/>
      <c r="R244" s="11"/>
      <c r="T244" s="24"/>
      <c r="W244" s="24"/>
      <c r="Z244" s="24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">
      <c r="A245" s="46"/>
      <c r="B245" s="5" t="s">
        <v>13</v>
      </c>
      <c r="C245" s="19">
        <v>121440</v>
      </c>
      <c r="D245" s="18">
        <v>100</v>
      </c>
      <c r="E245" s="19">
        <v>23454.74906</v>
      </c>
      <c r="F245" s="18">
        <v>100</v>
      </c>
      <c r="G245" s="19">
        <v>4053</v>
      </c>
      <c r="H245" s="18">
        <v>100</v>
      </c>
      <c r="I245" s="19">
        <v>2983.20236</v>
      </c>
      <c r="J245" s="18">
        <v>100</v>
      </c>
      <c r="K245" s="19">
        <v>125493</v>
      </c>
      <c r="L245" s="18">
        <v>100</v>
      </c>
      <c r="M245" s="19">
        <v>26437.95142</v>
      </c>
      <c r="N245" s="18">
        <v>100</v>
      </c>
      <c r="Q245" s="11"/>
      <c r="R245" s="11"/>
      <c r="S245" s="11"/>
      <c r="T245" s="24"/>
      <c r="U245" s="24"/>
      <c r="V245" s="11"/>
      <c r="W245" s="24"/>
      <c r="X245" s="24"/>
      <c r="Y245" s="11"/>
      <c r="Z245" s="24"/>
      <c r="AA245" s="24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" customHeight="1">
      <c r="A246" s="46" t="s">
        <v>100</v>
      </c>
      <c r="B246" s="8" t="s">
        <v>80</v>
      </c>
      <c r="C246" s="9">
        <v>10509</v>
      </c>
      <c r="D246" s="10">
        <v>10.262294441623373</v>
      </c>
      <c r="E246" s="9">
        <v>365.63868</v>
      </c>
      <c r="F246" s="10">
        <v>1.7941128520842156</v>
      </c>
      <c r="G246" s="9">
        <v>348</v>
      </c>
      <c r="H246" s="10">
        <v>7.292539815590947</v>
      </c>
      <c r="I246" s="9">
        <v>8.00867</v>
      </c>
      <c r="J246" s="10">
        <v>0.15428174191275493</v>
      </c>
      <c r="K246" s="9">
        <v>10857</v>
      </c>
      <c r="L246" s="10">
        <v>10.130066432783458</v>
      </c>
      <c r="M246" s="9">
        <v>373.64735</v>
      </c>
      <c r="N246" s="10">
        <v>1.4612236096803588</v>
      </c>
      <c r="O246" s="11"/>
      <c r="P246" s="11"/>
      <c r="Q246" s="11"/>
      <c r="R246" s="11"/>
      <c r="T246" s="24"/>
      <c r="W246" s="24"/>
      <c r="Z246" s="24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">
      <c r="A247" s="46"/>
      <c r="B247" s="12" t="s">
        <v>3</v>
      </c>
      <c r="C247" s="13">
        <v>44420</v>
      </c>
      <c r="D247" s="14">
        <v>43.37721182766298</v>
      </c>
      <c r="E247" s="13">
        <v>3343.24066</v>
      </c>
      <c r="F247" s="14">
        <v>16.404585630044707</v>
      </c>
      <c r="G247" s="13">
        <v>547</v>
      </c>
      <c r="H247" s="14">
        <v>11.462699077954737</v>
      </c>
      <c r="I247" s="13">
        <v>40.87722</v>
      </c>
      <c r="J247" s="14">
        <v>0.7874726647684203</v>
      </c>
      <c r="K247" s="13">
        <v>44967</v>
      </c>
      <c r="L247" s="14">
        <v>41.9562215421363</v>
      </c>
      <c r="M247" s="13">
        <v>3384.11788</v>
      </c>
      <c r="N247" s="14">
        <v>13.23427810794709</v>
      </c>
      <c r="Q247" s="11"/>
      <c r="R247" s="11"/>
      <c r="T247" s="24"/>
      <c r="W247" s="24"/>
      <c r="Z247" s="24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">
      <c r="A248" s="46"/>
      <c r="B248" s="12" t="s">
        <v>4</v>
      </c>
      <c r="C248" s="13">
        <v>22225</v>
      </c>
      <c r="D248" s="14">
        <v>21.703253779149254</v>
      </c>
      <c r="E248" s="13">
        <v>2611.53636</v>
      </c>
      <c r="F248" s="14">
        <v>12.814265020214028</v>
      </c>
      <c r="G248" s="13">
        <v>561</v>
      </c>
      <c r="H248" s="14">
        <v>11.756077116512992</v>
      </c>
      <c r="I248" s="13">
        <v>69.73705</v>
      </c>
      <c r="J248" s="14">
        <v>1.3434382425367615</v>
      </c>
      <c r="K248" s="13">
        <v>22786</v>
      </c>
      <c r="L248" s="14">
        <v>21.26035679629768</v>
      </c>
      <c r="M248" s="13">
        <v>2681.27341</v>
      </c>
      <c r="N248" s="14">
        <v>10.485662512259662</v>
      </c>
      <c r="Q248" s="11"/>
      <c r="R248" s="11"/>
      <c r="T248" s="24"/>
      <c r="W248" s="24"/>
      <c r="Z248" s="24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">
      <c r="A249" s="46"/>
      <c r="B249" s="12" t="s">
        <v>5</v>
      </c>
      <c r="C249" s="13">
        <v>8129</v>
      </c>
      <c r="D249" s="14">
        <v>7.938166477871958</v>
      </c>
      <c r="E249" s="13">
        <v>1398.24268</v>
      </c>
      <c r="F249" s="14">
        <v>6.860885622168523</v>
      </c>
      <c r="G249" s="13">
        <v>490</v>
      </c>
      <c r="H249" s="14">
        <v>10.268231349538977</v>
      </c>
      <c r="I249" s="13">
        <v>85.13605</v>
      </c>
      <c r="J249" s="14">
        <v>1.6400898143601121</v>
      </c>
      <c r="K249" s="13">
        <v>8619</v>
      </c>
      <c r="L249" s="14">
        <v>8.041912368440695</v>
      </c>
      <c r="M249" s="13">
        <v>1483.37873</v>
      </c>
      <c r="N249" s="14">
        <v>5.8010528440083045</v>
      </c>
      <c r="Q249" s="11"/>
      <c r="R249" s="11"/>
      <c r="T249" s="24"/>
      <c r="W249" s="24"/>
      <c r="Z249" s="24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">
      <c r="A250" s="46"/>
      <c r="B250" s="12" t="s">
        <v>6</v>
      </c>
      <c r="C250" s="13">
        <v>6565</v>
      </c>
      <c r="D250" s="14">
        <v>6.410882387406742</v>
      </c>
      <c r="E250" s="13">
        <v>1589.49126</v>
      </c>
      <c r="F250" s="14">
        <v>7.799302573353382</v>
      </c>
      <c r="G250" s="13">
        <v>544</v>
      </c>
      <c r="H250" s="14">
        <v>11.399832355406538</v>
      </c>
      <c r="I250" s="13">
        <v>133.6942</v>
      </c>
      <c r="J250" s="14">
        <v>2.5755305262462107</v>
      </c>
      <c r="K250" s="13">
        <v>7109</v>
      </c>
      <c r="L250" s="14">
        <v>6.633014854071807</v>
      </c>
      <c r="M250" s="13">
        <v>1723.18546</v>
      </c>
      <c r="N250" s="14">
        <v>6.738865612214056</v>
      </c>
      <c r="Q250" s="11"/>
      <c r="R250" s="11"/>
      <c r="T250" s="24"/>
      <c r="W250" s="24"/>
      <c r="Z250" s="24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">
      <c r="A251" s="46"/>
      <c r="B251" s="12" t="s">
        <v>7</v>
      </c>
      <c r="C251" s="13">
        <v>4598</v>
      </c>
      <c r="D251" s="14">
        <v>4.490058982071013</v>
      </c>
      <c r="E251" s="13">
        <v>1743.64956</v>
      </c>
      <c r="F251" s="14">
        <v>8.555725245280362</v>
      </c>
      <c r="G251" s="13">
        <v>716</v>
      </c>
      <c r="H251" s="14">
        <v>15.004191114836546</v>
      </c>
      <c r="I251" s="13">
        <v>279.50671</v>
      </c>
      <c r="J251" s="14">
        <v>5.3845122966863705</v>
      </c>
      <c r="K251" s="13">
        <v>5314</v>
      </c>
      <c r="L251" s="14">
        <v>4.958199596924684</v>
      </c>
      <c r="M251" s="13">
        <v>2023.15627</v>
      </c>
      <c r="N251" s="14">
        <v>7.911962195896346</v>
      </c>
      <c r="Q251" s="11"/>
      <c r="R251" s="11"/>
      <c r="T251" s="24"/>
      <c r="W251" s="24"/>
      <c r="Z251" s="24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">
      <c r="A252" s="46"/>
      <c r="B252" s="12" t="s">
        <v>8</v>
      </c>
      <c r="C252" s="13">
        <v>3162</v>
      </c>
      <c r="D252" s="14">
        <v>3.087770008984024</v>
      </c>
      <c r="E252" s="13">
        <v>2178.72929</v>
      </c>
      <c r="F252" s="14">
        <v>10.690570867396518</v>
      </c>
      <c r="G252" s="13">
        <v>728</v>
      </c>
      <c r="H252" s="14">
        <v>15.255658005029337</v>
      </c>
      <c r="I252" s="13">
        <v>515.49514</v>
      </c>
      <c r="J252" s="14">
        <v>9.930673650775905</v>
      </c>
      <c r="K252" s="13">
        <v>3890</v>
      </c>
      <c r="L252" s="14">
        <v>3.6295439277450177</v>
      </c>
      <c r="M252" s="13">
        <v>2694.22443</v>
      </c>
      <c r="N252" s="14">
        <v>10.536310097993756</v>
      </c>
      <c r="Q252" s="11"/>
      <c r="R252" s="11"/>
      <c r="T252" s="24"/>
      <c r="W252" s="24"/>
      <c r="Z252" s="24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">
      <c r="A253" s="46"/>
      <c r="B253" s="12" t="s">
        <v>9</v>
      </c>
      <c r="C253" s="13">
        <v>1481</v>
      </c>
      <c r="D253" s="14">
        <v>1.4462325690402718</v>
      </c>
      <c r="E253" s="13">
        <v>2074.60419</v>
      </c>
      <c r="F253" s="14">
        <v>10.179650687577046</v>
      </c>
      <c r="G253" s="13">
        <v>452</v>
      </c>
      <c r="H253" s="14">
        <v>9.47191953059514</v>
      </c>
      <c r="I253" s="13">
        <v>633.54278</v>
      </c>
      <c r="J253" s="14">
        <v>12.20478352518574</v>
      </c>
      <c r="K253" s="13">
        <v>1933</v>
      </c>
      <c r="L253" s="14">
        <v>1.803575427334478</v>
      </c>
      <c r="M253" s="13">
        <v>2708.14697</v>
      </c>
      <c r="N253" s="14">
        <v>10.590757009378834</v>
      </c>
      <c r="Q253" s="11"/>
      <c r="R253" s="11"/>
      <c r="T253" s="24"/>
      <c r="W253" s="24"/>
      <c r="Z253" s="24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">
      <c r="A254" s="46"/>
      <c r="B254" s="12" t="s">
        <v>10</v>
      </c>
      <c r="C254" s="13">
        <v>1065</v>
      </c>
      <c r="D254" s="14">
        <v>1.0399984375610327</v>
      </c>
      <c r="E254" s="13">
        <v>3269.75092</v>
      </c>
      <c r="F254" s="14">
        <v>16.043986781393556</v>
      </c>
      <c r="G254" s="13">
        <v>250</v>
      </c>
      <c r="H254" s="14">
        <v>5.238893545683152</v>
      </c>
      <c r="I254" s="13">
        <v>758.46753</v>
      </c>
      <c r="J254" s="14">
        <v>14.611376384925926</v>
      </c>
      <c r="K254" s="13">
        <v>1315</v>
      </c>
      <c r="L254" s="14">
        <v>1.2269537956258865</v>
      </c>
      <c r="M254" s="13">
        <v>4028.21845</v>
      </c>
      <c r="N254" s="14">
        <v>15.753163789573298</v>
      </c>
      <c r="Q254" s="11"/>
      <c r="R254" s="11"/>
      <c r="T254" s="24"/>
      <c r="W254" s="24"/>
      <c r="Z254" s="24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">
      <c r="A255" s="46"/>
      <c r="B255" s="12" t="s">
        <v>11</v>
      </c>
      <c r="C255" s="13">
        <v>224</v>
      </c>
      <c r="D255" s="14">
        <v>0.21874145541189796</v>
      </c>
      <c r="E255" s="13">
        <v>1455.05668</v>
      </c>
      <c r="F255" s="14">
        <v>7.1396600876553595</v>
      </c>
      <c r="G255" s="13">
        <v>72</v>
      </c>
      <c r="H255" s="14">
        <v>1.5088013411567478</v>
      </c>
      <c r="I255" s="13">
        <v>493.9086</v>
      </c>
      <c r="J255" s="14">
        <v>9.514823204563319</v>
      </c>
      <c r="K255" s="13">
        <v>296</v>
      </c>
      <c r="L255" s="14">
        <v>0.27618123460476224</v>
      </c>
      <c r="M255" s="13">
        <v>1948.96528</v>
      </c>
      <c r="N255" s="14">
        <v>7.621823309019297</v>
      </c>
      <c r="Q255" s="11"/>
      <c r="R255" s="11"/>
      <c r="T255" s="24"/>
      <c r="W255" s="24"/>
      <c r="Z255" s="24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>
      <c r="A256" s="46"/>
      <c r="B256" s="15" t="s">
        <v>12</v>
      </c>
      <c r="C256" s="16">
        <v>26</v>
      </c>
      <c r="D256" s="17">
        <v>0.025389633217452443</v>
      </c>
      <c r="E256" s="16">
        <v>349.97504</v>
      </c>
      <c r="F256" s="17">
        <v>1.7172546328323017</v>
      </c>
      <c r="G256" s="16">
        <v>64</v>
      </c>
      <c r="H256" s="17">
        <v>1.341156747694887</v>
      </c>
      <c r="I256" s="16">
        <v>2172.56433</v>
      </c>
      <c r="J256" s="17">
        <v>41.85301794803848</v>
      </c>
      <c r="K256" s="16">
        <v>90</v>
      </c>
      <c r="L256" s="17">
        <v>0.08397402403523177</v>
      </c>
      <c r="M256" s="16">
        <v>2522.53937</v>
      </c>
      <c r="N256" s="17">
        <v>9.864900912028999</v>
      </c>
      <c r="Q256" s="11"/>
      <c r="R256" s="11"/>
      <c r="T256" s="24"/>
      <c r="W256" s="24"/>
      <c r="Z256" s="24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">
      <c r="A257" s="46"/>
      <c r="B257" s="5" t="s">
        <v>13</v>
      </c>
      <c r="C257" s="19">
        <v>102404</v>
      </c>
      <c r="D257" s="18">
        <v>100</v>
      </c>
      <c r="E257" s="19">
        <v>20379.91532</v>
      </c>
      <c r="F257" s="18">
        <v>100</v>
      </c>
      <c r="G257" s="19">
        <v>4772</v>
      </c>
      <c r="H257" s="18">
        <v>100</v>
      </c>
      <c r="I257" s="19">
        <v>5190.93828</v>
      </c>
      <c r="J257" s="18">
        <v>100</v>
      </c>
      <c r="K257" s="19">
        <v>107176</v>
      </c>
      <c r="L257" s="18">
        <v>100</v>
      </c>
      <c r="M257" s="19">
        <v>25570.8536</v>
      </c>
      <c r="N257" s="18">
        <v>100</v>
      </c>
      <c r="Q257" s="11"/>
      <c r="R257" s="11"/>
      <c r="S257" s="11"/>
      <c r="T257" s="24"/>
      <c r="U257" s="24"/>
      <c r="V257" s="11"/>
      <c r="W257" s="24"/>
      <c r="X257" s="24"/>
      <c r="Y257" s="11"/>
      <c r="Z257" s="24"/>
      <c r="AA257" s="24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12" customHeight="1">
      <c r="A258" s="46" t="s">
        <v>101</v>
      </c>
      <c r="B258" s="8" t="s">
        <v>80</v>
      </c>
      <c r="C258" s="9">
        <v>9776</v>
      </c>
      <c r="D258" s="10">
        <v>13.586080382455945</v>
      </c>
      <c r="E258" s="9">
        <v>364.01192</v>
      </c>
      <c r="F258" s="10">
        <v>2.8712578478244537</v>
      </c>
      <c r="G258" s="9">
        <v>298</v>
      </c>
      <c r="H258" s="10">
        <v>8.876973488233542</v>
      </c>
      <c r="I258" s="9">
        <v>7.77458</v>
      </c>
      <c r="J258" s="10">
        <v>0.28425928842813314</v>
      </c>
      <c r="K258" s="9">
        <v>10074</v>
      </c>
      <c r="L258" s="10">
        <v>13.376176755672992</v>
      </c>
      <c r="M258" s="9">
        <v>371.7865</v>
      </c>
      <c r="N258" s="10">
        <v>2.412190462577563</v>
      </c>
      <c r="O258" s="11"/>
      <c r="P258" s="11"/>
      <c r="Q258" s="11"/>
      <c r="R258" s="11"/>
      <c r="T258" s="24"/>
      <c r="W258" s="24"/>
      <c r="Z258" s="24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2">
      <c r="A259" s="46"/>
      <c r="B259" s="12" t="s">
        <v>3</v>
      </c>
      <c r="C259" s="13">
        <v>33423</v>
      </c>
      <c r="D259" s="14">
        <v>46.44921896714659</v>
      </c>
      <c r="E259" s="13">
        <v>2452.00194</v>
      </c>
      <c r="F259" s="14">
        <v>19.34093205822981</v>
      </c>
      <c r="G259" s="13">
        <v>510</v>
      </c>
      <c r="H259" s="14">
        <v>15.192135835567472</v>
      </c>
      <c r="I259" s="13">
        <v>38.73534</v>
      </c>
      <c r="J259" s="14">
        <v>1.4162668832813865</v>
      </c>
      <c r="K259" s="13">
        <v>33933</v>
      </c>
      <c r="L259" s="14">
        <v>45.05596643341787</v>
      </c>
      <c r="M259" s="13">
        <v>2490.73728</v>
      </c>
      <c r="N259" s="14">
        <v>16.160169106738362</v>
      </c>
      <c r="Q259" s="11"/>
      <c r="R259" s="11"/>
      <c r="T259" s="24"/>
      <c r="W259" s="24"/>
      <c r="Z259" s="24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>
      <c r="A260" s="46"/>
      <c r="B260" s="12" t="s">
        <v>4</v>
      </c>
      <c r="C260" s="13">
        <v>12672</v>
      </c>
      <c r="D260" s="14">
        <v>17.610762132414255</v>
      </c>
      <c r="E260" s="13">
        <v>1508.73781</v>
      </c>
      <c r="F260" s="14">
        <v>11.900641268208963</v>
      </c>
      <c r="G260" s="13">
        <v>400</v>
      </c>
      <c r="H260" s="14">
        <v>11.915400655347035</v>
      </c>
      <c r="I260" s="13">
        <v>49.59204</v>
      </c>
      <c r="J260" s="14">
        <v>1.8132166627778628</v>
      </c>
      <c r="K260" s="13">
        <v>13072</v>
      </c>
      <c r="L260" s="14">
        <v>17.356897215620144</v>
      </c>
      <c r="M260" s="13">
        <v>1558.32985</v>
      </c>
      <c r="N260" s="14">
        <v>10.110610260781188</v>
      </c>
      <c r="Q260" s="11"/>
      <c r="R260" s="11"/>
      <c r="T260" s="24"/>
      <c r="W260" s="24"/>
      <c r="Z260" s="24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">
      <c r="A261" s="46"/>
      <c r="B261" s="12" t="s">
        <v>5</v>
      </c>
      <c r="C261" s="13">
        <v>5421</v>
      </c>
      <c r="D261" s="14">
        <v>7.533770637611874</v>
      </c>
      <c r="E261" s="13">
        <v>935.95229</v>
      </c>
      <c r="F261" s="14">
        <v>7.382616365562339</v>
      </c>
      <c r="G261" s="13">
        <v>377</v>
      </c>
      <c r="H261" s="14">
        <v>11.230265117664581</v>
      </c>
      <c r="I261" s="13">
        <v>65.70409</v>
      </c>
      <c r="J261" s="14">
        <v>2.402315992660442</v>
      </c>
      <c r="K261" s="13">
        <v>5798</v>
      </c>
      <c r="L261" s="14">
        <v>7.69853810099186</v>
      </c>
      <c r="M261" s="13">
        <v>1001.65638</v>
      </c>
      <c r="N261" s="14">
        <v>6.498853418873379</v>
      </c>
      <c r="Q261" s="11"/>
      <c r="R261" s="11"/>
      <c r="T261" s="24"/>
      <c r="W261" s="24"/>
      <c r="Z261" s="24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">
      <c r="A262" s="46"/>
      <c r="B262" s="12" t="s">
        <v>6</v>
      </c>
      <c r="C262" s="13">
        <v>4426</v>
      </c>
      <c r="D262" s="14">
        <v>6.15098115515037</v>
      </c>
      <c r="E262" s="13">
        <v>1068.58075</v>
      </c>
      <c r="F262" s="14">
        <v>8.428764817568723</v>
      </c>
      <c r="G262" s="13">
        <v>415</v>
      </c>
      <c r="H262" s="14">
        <v>12.36222817992255</v>
      </c>
      <c r="I262" s="13">
        <v>103.42271</v>
      </c>
      <c r="J262" s="14">
        <v>3.7814088930732166</v>
      </c>
      <c r="K262" s="13">
        <v>4841</v>
      </c>
      <c r="L262" s="14">
        <v>6.427841142963366</v>
      </c>
      <c r="M262" s="13">
        <v>1172.00346</v>
      </c>
      <c r="N262" s="14">
        <v>7.604083441222058</v>
      </c>
      <c r="Q262" s="11"/>
      <c r="R262" s="11"/>
      <c r="T262" s="24"/>
      <c r="W262" s="24"/>
      <c r="Z262" s="24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">
      <c r="A263" s="46"/>
      <c r="B263" s="12" t="s">
        <v>7</v>
      </c>
      <c r="C263" s="13">
        <v>2974</v>
      </c>
      <c r="D263" s="14">
        <v>4.133081327477903</v>
      </c>
      <c r="E263" s="13">
        <v>1135.15</v>
      </c>
      <c r="F263" s="14">
        <v>8.953850593568278</v>
      </c>
      <c r="G263" s="13">
        <v>454</v>
      </c>
      <c r="H263" s="14">
        <v>13.523979743818886</v>
      </c>
      <c r="I263" s="13">
        <v>176.80744</v>
      </c>
      <c r="J263" s="14">
        <v>6.464549478325497</v>
      </c>
      <c r="K263" s="13">
        <v>3428</v>
      </c>
      <c r="L263" s="14">
        <v>4.551671026250448</v>
      </c>
      <c r="M263" s="13">
        <v>1311.95744</v>
      </c>
      <c r="N263" s="14">
        <v>8.512119789383627</v>
      </c>
      <c r="Q263" s="11"/>
      <c r="R263" s="11"/>
      <c r="T263" s="24"/>
      <c r="W263" s="24"/>
      <c r="Z263" s="24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">
      <c r="A264" s="46"/>
      <c r="B264" s="12" t="s">
        <v>8</v>
      </c>
      <c r="C264" s="13">
        <v>1755</v>
      </c>
      <c r="D264" s="14">
        <v>2.4389904941908944</v>
      </c>
      <c r="E264" s="13">
        <v>1206.06261</v>
      </c>
      <c r="F264" s="14">
        <v>9.513195979763914</v>
      </c>
      <c r="G264" s="13">
        <v>453</v>
      </c>
      <c r="H264" s="14">
        <v>13.494191242180518</v>
      </c>
      <c r="I264" s="13">
        <v>311.5801</v>
      </c>
      <c r="J264" s="14">
        <v>11.392195786057455</v>
      </c>
      <c r="K264" s="13">
        <v>2208</v>
      </c>
      <c r="L264" s="14">
        <v>2.931764768366683</v>
      </c>
      <c r="M264" s="13">
        <v>1517.64271</v>
      </c>
      <c r="N264" s="14">
        <v>9.846627757227244</v>
      </c>
      <c r="Q264" s="11"/>
      <c r="R264" s="11"/>
      <c r="T264" s="24"/>
      <c r="W264" s="24"/>
      <c r="Z264" s="24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">
      <c r="A265" s="46"/>
      <c r="B265" s="12" t="s">
        <v>9</v>
      </c>
      <c r="C265" s="13">
        <v>810</v>
      </c>
      <c r="D265" s="14">
        <v>1.1256879203957975</v>
      </c>
      <c r="E265" s="13">
        <v>1136.51937</v>
      </c>
      <c r="F265" s="14">
        <v>8.964651927653918</v>
      </c>
      <c r="G265" s="13">
        <v>229</v>
      </c>
      <c r="H265" s="14">
        <v>6.821566875186178</v>
      </c>
      <c r="I265" s="13">
        <v>315.23379</v>
      </c>
      <c r="J265" s="14">
        <v>11.525784393999876</v>
      </c>
      <c r="K265" s="13">
        <v>1039</v>
      </c>
      <c r="L265" s="14">
        <v>1.379575903230518</v>
      </c>
      <c r="M265" s="13">
        <v>1451.75316</v>
      </c>
      <c r="N265" s="14">
        <v>9.419129329786958</v>
      </c>
      <c r="Q265" s="11"/>
      <c r="R265" s="11"/>
      <c r="T265" s="24"/>
      <c r="W265" s="24"/>
      <c r="Z265" s="24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">
      <c r="A266" s="46"/>
      <c r="B266" s="12" t="s">
        <v>10</v>
      </c>
      <c r="C266" s="13">
        <v>551</v>
      </c>
      <c r="D266" s="14">
        <v>0.7657457335038079</v>
      </c>
      <c r="E266" s="13">
        <v>1666.22063</v>
      </c>
      <c r="F266" s="14">
        <v>13.142836256830561</v>
      </c>
      <c r="G266" s="13">
        <v>151</v>
      </c>
      <c r="H266" s="14">
        <v>4.498063747393506</v>
      </c>
      <c r="I266" s="13">
        <v>465.815</v>
      </c>
      <c r="J266" s="14">
        <v>17.03143326573922</v>
      </c>
      <c r="K266" s="13">
        <v>702</v>
      </c>
      <c r="L266" s="14">
        <v>0.9321099942904943</v>
      </c>
      <c r="M266" s="13">
        <v>2132.03563</v>
      </c>
      <c r="N266" s="14">
        <v>13.83287454644412</v>
      </c>
      <c r="Q266" s="11"/>
      <c r="R266" s="11"/>
      <c r="T266" s="24"/>
      <c r="W266" s="24"/>
      <c r="Z266" s="24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">
      <c r="A267" s="46"/>
      <c r="B267" s="12" t="s">
        <v>11</v>
      </c>
      <c r="C267" s="13">
        <v>117</v>
      </c>
      <c r="D267" s="14">
        <v>0.16259936627939298</v>
      </c>
      <c r="E267" s="13">
        <v>771.64769</v>
      </c>
      <c r="F267" s="14">
        <v>6.086612453977088</v>
      </c>
      <c r="G267" s="13">
        <v>41</v>
      </c>
      <c r="H267" s="14">
        <v>1.2213285671730711</v>
      </c>
      <c r="I267" s="13">
        <v>283.87383</v>
      </c>
      <c r="J267" s="14">
        <v>10.379180987161858</v>
      </c>
      <c r="K267" s="13">
        <v>158</v>
      </c>
      <c r="L267" s="14">
        <v>0.20979113831609417</v>
      </c>
      <c r="M267" s="13">
        <v>1055.52152</v>
      </c>
      <c r="N267" s="14">
        <v>6.848336191844978</v>
      </c>
      <c r="Q267" s="11"/>
      <c r="R267" s="11"/>
      <c r="T267" s="24"/>
      <c r="W267" s="24"/>
      <c r="Z267" s="24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">
      <c r="A268" s="46"/>
      <c r="B268" s="15" t="s">
        <v>12</v>
      </c>
      <c r="C268" s="16">
        <v>31</v>
      </c>
      <c r="D268" s="17">
        <v>0.043081883373172494</v>
      </c>
      <c r="E268" s="16">
        <v>432.9008</v>
      </c>
      <c r="F268" s="17">
        <v>3.414640430811948</v>
      </c>
      <c r="G268" s="16">
        <v>29</v>
      </c>
      <c r="H268" s="17">
        <v>0.8638665475126601</v>
      </c>
      <c r="I268" s="16">
        <v>916.4922</v>
      </c>
      <c r="J268" s="17">
        <v>33.50938836849505</v>
      </c>
      <c r="K268" s="16">
        <v>60</v>
      </c>
      <c r="L268" s="17">
        <v>0.07966752087952943</v>
      </c>
      <c r="M268" s="16">
        <v>1349.393</v>
      </c>
      <c r="N268" s="17">
        <v>8.755005695120522</v>
      </c>
      <c r="Q268" s="11"/>
      <c r="R268" s="11"/>
      <c r="T268" s="24"/>
      <c r="W268" s="24"/>
      <c r="Z268" s="24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">
      <c r="A269" s="46"/>
      <c r="B269" s="5" t="s">
        <v>13</v>
      </c>
      <c r="C269" s="19">
        <v>71956</v>
      </c>
      <c r="D269" s="18">
        <v>100</v>
      </c>
      <c r="E269" s="19">
        <v>12677.78581</v>
      </c>
      <c r="F269" s="18">
        <v>100</v>
      </c>
      <c r="G269" s="19">
        <v>3357</v>
      </c>
      <c r="H269" s="18">
        <v>100</v>
      </c>
      <c r="I269" s="19">
        <v>2735.03112</v>
      </c>
      <c r="J269" s="18">
        <v>100</v>
      </c>
      <c r="K269" s="19">
        <v>75313</v>
      </c>
      <c r="L269" s="18">
        <v>100</v>
      </c>
      <c r="M269" s="19">
        <v>15412.81693</v>
      </c>
      <c r="N269" s="18">
        <v>100</v>
      </c>
      <c r="Q269" s="11"/>
      <c r="R269" s="11"/>
      <c r="S269" s="11"/>
      <c r="T269" s="24"/>
      <c r="U269" s="24"/>
      <c r="V269" s="11"/>
      <c r="W269" s="24"/>
      <c r="X269" s="24"/>
      <c r="Y269" s="11"/>
      <c r="Z269" s="24"/>
      <c r="AA269" s="24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" customHeight="1">
      <c r="A270" s="46" t="s">
        <v>102</v>
      </c>
      <c r="B270" s="8" t="s">
        <v>80</v>
      </c>
      <c r="C270" s="9">
        <v>17172</v>
      </c>
      <c r="D270" s="10">
        <v>17.865354404436168</v>
      </c>
      <c r="E270" s="9">
        <v>660.08346</v>
      </c>
      <c r="F270" s="10">
        <v>3.867807768277856</v>
      </c>
      <c r="G270" s="9">
        <v>358</v>
      </c>
      <c r="H270" s="10">
        <v>8.041329739442947</v>
      </c>
      <c r="I270" s="9">
        <v>10.30783</v>
      </c>
      <c r="J270" s="10">
        <v>0.22198957535870423</v>
      </c>
      <c r="K270" s="9">
        <v>17530</v>
      </c>
      <c r="L270" s="10">
        <v>17.430472004852295</v>
      </c>
      <c r="M270" s="9">
        <v>670.39129</v>
      </c>
      <c r="N270" s="10">
        <v>3.0880128359232626</v>
      </c>
      <c r="O270" s="11"/>
      <c r="P270" s="11"/>
      <c r="Q270" s="11"/>
      <c r="R270" s="11"/>
      <c r="T270" s="24"/>
      <c r="W270" s="24"/>
      <c r="Z270" s="24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">
      <c r="A271" s="46"/>
      <c r="B271" s="12" t="s">
        <v>3</v>
      </c>
      <c r="C271" s="13">
        <v>43927</v>
      </c>
      <c r="D271" s="14">
        <v>45.70064191262914</v>
      </c>
      <c r="E271" s="13">
        <v>3223.8268</v>
      </c>
      <c r="F271" s="14">
        <v>18.890251151910913</v>
      </c>
      <c r="G271" s="13">
        <v>490</v>
      </c>
      <c r="H271" s="14">
        <v>11.0062893081761</v>
      </c>
      <c r="I271" s="13">
        <v>37.00198</v>
      </c>
      <c r="J271" s="14">
        <v>0.7968751742734665</v>
      </c>
      <c r="K271" s="13">
        <v>44417</v>
      </c>
      <c r="L271" s="14">
        <v>44.16481888417138</v>
      </c>
      <c r="M271" s="13">
        <v>3260.82878</v>
      </c>
      <c r="N271" s="14">
        <v>15.020304229173371</v>
      </c>
      <c r="Q271" s="11"/>
      <c r="R271" s="11"/>
      <c r="T271" s="24"/>
      <c r="W271" s="24"/>
      <c r="Z271" s="24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">
      <c r="A272" s="46"/>
      <c r="B272" s="12" t="s">
        <v>4</v>
      </c>
      <c r="C272" s="13">
        <v>14589</v>
      </c>
      <c r="D272" s="14">
        <v>15.17806052913576</v>
      </c>
      <c r="E272" s="13">
        <v>1735.07431</v>
      </c>
      <c r="F272" s="14">
        <v>10.16679602115366</v>
      </c>
      <c r="G272" s="13">
        <v>511</v>
      </c>
      <c r="H272" s="14">
        <v>11.477987421383649</v>
      </c>
      <c r="I272" s="13">
        <v>63.416</v>
      </c>
      <c r="J272" s="14">
        <v>1.365727889473108</v>
      </c>
      <c r="K272" s="13">
        <v>15100</v>
      </c>
      <c r="L272" s="14">
        <v>15.014268526712472</v>
      </c>
      <c r="M272" s="13">
        <v>1798.49031</v>
      </c>
      <c r="N272" s="14">
        <v>8.284357576548478</v>
      </c>
      <c r="Q272" s="11"/>
      <c r="R272" s="11"/>
      <c r="T272" s="24"/>
      <c r="W272" s="24"/>
      <c r="Z272" s="24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">
      <c r="A273" s="46"/>
      <c r="B273" s="12" t="s">
        <v>5</v>
      </c>
      <c r="C273" s="13">
        <v>6085</v>
      </c>
      <c r="D273" s="14">
        <v>6.330694243593879</v>
      </c>
      <c r="E273" s="13">
        <v>1049.8541</v>
      </c>
      <c r="F273" s="14">
        <v>6.151697610387567</v>
      </c>
      <c r="G273" s="13">
        <v>443</v>
      </c>
      <c r="H273" s="14">
        <v>9.95058400718778</v>
      </c>
      <c r="I273" s="13">
        <v>77.0829</v>
      </c>
      <c r="J273" s="14">
        <v>1.660058444737395</v>
      </c>
      <c r="K273" s="13">
        <v>6528</v>
      </c>
      <c r="L273" s="14">
        <v>6.490936751150929</v>
      </c>
      <c r="M273" s="13">
        <v>1126.937</v>
      </c>
      <c r="N273" s="14">
        <v>5.190992146208901</v>
      </c>
      <c r="Q273" s="11"/>
      <c r="R273" s="11"/>
      <c r="T273" s="24"/>
      <c r="W273" s="24"/>
      <c r="Z273" s="24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">
      <c r="A274" s="46"/>
      <c r="B274" s="12" t="s">
        <v>6</v>
      </c>
      <c r="C274" s="13">
        <v>5125</v>
      </c>
      <c r="D274" s="14">
        <v>5.331932292262716</v>
      </c>
      <c r="E274" s="13">
        <v>1244.97623</v>
      </c>
      <c r="F274" s="14">
        <v>7.295030137121264</v>
      </c>
      <c r="G274" s="13">
        <v>582</v>
      </c>
      <c r="H274" s="14">
        <v>13.07277628032345</v>
      </c>
      <c r="I274" s="13">
        <v>145.34337</v>
      </c>
      <c r="J274" s="14">
        <v>3.1301169099124677</v>
      </c>
      <c r="K274" s="13">
        <v>5707</v>
      </c>
      <c r="L274" s="14">
        <v>5.674598045162124</v>
      </c>
      <c r="M274" s="13">
        <v>1390.3196</v>
      </c>
      <c r="N274" s="14">
        <v>6.404207266528919</v>
      </c>
      <c r="Q274" s="11"/>
      <c r="R274" s="11"/>
      <c r="T274" s="24"/>
      <c r="W274" s="24"/>
      <c r="Z274" s="24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">
      <c r="A275" s="46"/>
      <c r="B275" s="12" t="s">
        <v>7</v>
      </c>
      <c r="C275" s="13">
        <v>4103</v>
      </c>
      <c r="D275" s="14">
        <v>4.268666964908083</v>
      </c>
      <c r="E275" s="13">
        <v>1559.75711</v>
      </c>
      <c r="F275" s="14">
        <v>9.139511943966324</v>
      </c>
      <c r="G275" s="13">
        <v>686</v>
      </c>
      <c r="H275" s="14">
        <v>15.40880503144654</v>
      </c>
      <c r="I275" s="13">
        <v>267.0509</v>
      </c>
      <c r="J275" s="14">
        <v>5.751212029123471</v>
      </c>
      <c r="K275" s="13">
        <v>4789</v>
      </c>
      <c r="L275" s="14">
        <v>4.761810064531525</v>
      </c>
      <c r="M275" s="13">
        <v>1826.80801</v>
      </c>
      <c r="N275" s="14">
        <v>8.414796951862892</v>
      </c>
      <c r="Q275" s="11"/>
      <c r="R275" s="11"/>
      <c r="T275" s="24"/>
      <c r="W275" s="24"/>
      <c r="Z275" s="24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">
      <c r="A276" s="46"/>
      <c r="B276" s="12" t="s">
        <v>8</v>
      </c>
      <c r="C276" s="13">
        <v>2819</v>
      </c>
      <c r="D276" s="14">
        <v>2.932822855002653</v>
      </c>
      <c r="E276" s="13">
        <v>1952.5475</v>
      </c>
      <c r="F276" s="14">
        <v>11.44109623415122</v>
      </c>
      <c r="G276" s="13">
        <v>700</v>
      </c>
      <c r="H276" s="14">
        <v>15.723270440251572</v>
      </c>
      <c r="I276" s="13">
        <v>490.70118</v>
      </c>
      <c r="J276" s="14">
        <v>10.567747680764535</v>
      </c>
      <c r="K276" s="13">
        <v>3519</v>
      </c>
      <c r="L276" s="14">
        <v>3.4990205924172972</v>
      </c>
      <c r="M276" s="13">
        <v>2443.24868</v>
      </c>
      <c r="N276" s="14">
        <v>11.254297896967856</v>
      </c>
      <c r="Q276" s="11"/>
      <c r="R276" s="11"/>
      <c r="T276" s="24"/>
      <c r="W276" s="24"/>
      <c r="Z276" s="24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">
      <c r="A277" s="46"/>
      <c r="B277" s="12" t="s">
        <v>9</v>
      </c>
      <c r="C277" s="13">
        <v>1339</v>
      </c>
      <c r="D277" s="14">
        <v>1.3930648467004443</v>
      </c>
      <c r="E277" s="13">
        <v>1856.64895</v>
      </c>
      <c r="F277" s="14">
        <v>10.879171600171476</v>
      </c>
      <c r="G277" s="13">
        <v>384</v>
      </c>
      <c r="H277" s="14">
        <v>8.625336927223719</v>
      </c>
      <c r="I277" s="13">
        <v>547.51974</v>
      </c>
      <c r="J277" s="14">
        <v>11.791393007365095</v>
      </c>
      <c r="K277" s="13">
        <v>1723</v>
      </c>
      <c r="L277" s="14">
        <v>1.713217527915602</v>
      </c>
      <c r="M277" s="13">
        <v>2404.16869</v>
      </c>
      <c r="N277" s="14">
        <v>11.074284354805409</v>
      </c>
      <c r="Q277" s="11"/>
      <c r="R277" s="11"/>
      <c r="T277" s="24"/>
      <c r="W277" s="24"/>
      <c r="Z277" s="24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">
      <c r="A278" s="46"/>
      <c r="B278" s="12" t="s">
        <v>10</v>
      </c>
      <c r="C278" s="13">
        <v>793</v>
      </c>
      <c r="D278" s="14">
        <v>0.8250189868808456</v>
      </c>
      <c r="E278" s="13">
        <v>2362.65119</v>
      </c>
      <c r="F278" s="14">
        <v>13.84412908393875</v>
      </c>
      <c r="G278" s="13">
        <v>191</v>
      </c>
      <c r="H278" s="14">
        <v>4.290206648697215</v>
      </c>
      <c r="I278" s="13">
        <v>553.81663</v>
      </c>
      <c r="J278" s="14">
        <v>11.927002921108382</v>
      </c>
      <c r="K278" s="13">
        <v>984</v>
      </c>
      <c r="L278" s="14">
        <v>0.9784132602837796</v>
      </c>
      <c r="M278" s="13">
        <v>2916.46782</v>
      </c>
      <c r="N278" s="14">
        <v>13.434079765143034</v>
      </c>
      <c r="Q278" s="11"/>
      <c r="R278" s="11"/>
      <c r="T278" s="24"/>
      <c r="W278" s="24"/>
      <c r="Z278" s="24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">
      <c r="A279" s="46"/>
      <c r="B279" s="12" t="s">
        <v>11</v>
      </c>
      <c r="C279" s="13">
        <v>137</v>
      </c>
      <c r="D279" s="14">
        <v>0.14253165347121796</v>
      </c>
      <c r="E279" s="13">
        <v>921.22955</v>
      </c>
      <c r="F279" s="14">
        <v>5.398012563225131</v>
      </c>
      <c r="G279" s="13">
        <v>64</v>
      </c>
      <c r="H279" s="14">
        <v>1.4375561545372866</v>
      </c>
      <c r="I279" s="13">
        <v>422.19953</v>
      </c>
      <c r="J279" s="14">
        <v>9.092495159635394</v>
      </c>
      <c r="K279" s="13">
        <v>201</v>
      </c>
      <c r="L279" s="14">
        <v>0.19985880621650376</v>
      </c>
      <c r="M279" s="13">
        <v>1343.42908</v>
      </c>
      <c r="N279" s="14">
        <v>6.188216203096224</v>
      </c>
      <c r="Q279" s="11"/>
      <c r="R279" s="11"/>
      <c r="T279" s="24"/>
      <c r="W279" s="24"/>
      <c r="Z279" s="24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">
      <c r="A280" s="46"/>
      <c r="B280" s="15" t="s">
        <v>12</v>
      </c>
      <c r="C280" s="16">
        <v>30</v>
      </c>
      <c r="D280" s="17">
        <v>0.031211310979098825</v>
      </c>
      <c r="E280" s="16">
        <v>499.43835</v>
      </c>
      <c r="F280" s="17">
        <v>2.9264958856958403</v>
      </c>
      <c r="G280" s="16">
        <v>43</v>
      </c>
      <c r="H280" s="17">
        <v>0.9658580413297394</v>
      </c>
      <c r="I280" s="16">
        <v>2028.94465</v>
      </c>
      <c r="J280" s="17">
        <v>43.69538120824798</v>
      </c>
      <c r="K280" s="16">
        <v>73</v>
      </c>
      <c r="L280" s="17">
        <v>0.0725855365860934</v>
      </c>
      <c r="M280" s="16">
        <v>2528.383</v>
      </c>
      <c r="N280" s="17">
        <v>11.646450773741655</v>
      </c>
      <c r="Q280" s="11"/>
      <c r="R280" s="11"/>
      <c r="T280" s="24"/>
      <c r="W280" s="24"/>
      <c r="Z280" s="24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">
      <c r="A281" s="46"/>
      <c r="B281" s="5" t="s">
        <v>13</v>
      </c>
      <c r="C281" s="19">
        <v>96119</v>
      </c>
      <c r="D281" s="18">
        <v>100</v>
      </c>
      <c r="E281" s="19">
        <v>17066.08755</v>
      </c>
      <c r="F281" s="18">
        <v>100</v>
      </c>
      <c r="G281" s="19">
        <v>4452</v>
      </c>
      <c r="H281" s="18">
        <v>100</v>
      </c>
      <c r="I281" s="19">
        <v>4643.38471</v>
      </c>
      <c r="J281" s="18">
        <v>100</v>
      </c>
      <c r="K281" s="19">
        <v>100571</v>
      </c>
      <c r="L281" s="18">
        <v>100</v>
      </c>
      <c r="M281" s="19">
        <v>21709.47226</v>
      </c>
      <c r="N281" s="18">
        <v>100</v>
      </c>
      <c r="Q281" s="11"/>
      <c r="R281" s="11"/>
      <c r="S281" s="11"/>
      <c r="T281" s="24"/>
      <c r="U281" s="24"/>
      <c r="V281" s="11"/>
      <c r="W281" s="24"/>
      <c r="X281" s="24"/>
      <c r="Y281" s="11"/>
      <c r="Z281" s="24"/>
      <c r="AA281" s="24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26" ht="12" customHeight="1">
      <c r="A282" s="46" t="s">
        <v>45</v>
      </c>
      <c r="B282" s="8" t="s">
        <v>80</v>
      </c>
      <c r="C282" s="9">
        <f aca="true" t="shared" si="0" ref="C282:C292">C6+C18+C30+C42+C54+C66+C78+C90+C102+C114+C126+C138+C150+C162+C174+C186+C198+C210+C222+C234+C246+C258+C270</f>
        <v>150739</v>
      </c>
      <c r="D282" s="10">
        <f>C282/C293*100</f>
        <v>12.686364298176144</v>
      </c>
      <c r="E282" s="9">
        <f>E6+E18+E30+E42+E54+E66+E78+E90+E102+E114+E126+E138+E150+E162+E174+E186+E198+E210+E222+E234+E246+E258+E270</f>
        <v>5521.81137</v>
      </c>
      <c r="F282" s="10">
        <f>E282/E293*100</f>
        <v>2.715538045988599</v>
      </c>
      <c r="G282" s="9">
        <f aca="true" t="shared" si="1" ref="G282:G292">G6+G18+G30+G42+G54+G66+G78+G90+G102+G114+G126+G138+G150+G162+G174+G186+G198+G210+G222+G234+G246+G258+G270</f>
        <v>7060</v>
      </c>
      <c r="H282" s="10">
        <f>G282/G293*100</f>
        <v>7.697675432857953</v>
      </c>
      <c r="I282" s="9">
        <f>I6+I18+I30+I42+I54+I66+I78+I90+I102+I114+I126+I138+I150+I162+I174+I186+I198+I210+I222+I234+I246+I258+I270</f>
        <v>198.33451</v>
      </c>
      <c r="J282" s="10">
        <f>I282/I293*100</f>
        <v>0.25170393342621766</v>
      </c>
      <c r="K282" s="9">
        <f>K6+K18+K30+K42+K54+K66+K78+K90+K102+K114+K126+K138+K150+K162+K174+K186+K198+K210+K222+K234+K246+K258+K270</f>
        <v>157799</v>
      </c>
      <c r="L282" s="10">
        <f>K282/K293*100</f>
        <v>12.328884853892413</v>
      </c>
      <c r="M282" s="9">
        <f>E282+I282</f>
        <v>5720.14588</v>
      </c>
      <c r="N282" s="10">
        <f>M282/M293*100</f>
        <v>2.027427779856211</v>
      </c>
      <c r="O282" s="11"/>
      <c r="P282" s="11"/>
      <c r="Q282" s="11"/>
      <c r="R282" s="11"/>
      <c r="T282" s="24"/>
      <c r="W282" s="24"/>
      <c r="Z282" s="24"/>
    </row>
    <row r="283" spans="1:26" ht="12">
      <c r="A283" s="46"/>
      <c r="B283" s="12" t="s">
        <v>3</v>
      </c>
      <c r="C283" s="13">
        <f t="shared" si="0"/>
        <v>459646</v>
      </c>
      <c r="D283" s="14">
        <f>C283/C293*100</f>
        <v>38.68432591565203</v>
      </c>
      <c r="E283" s="13">
        <f aca="true" t="shared" si="2" ref="E283:E292">E7+E19+E31+E43+E55+E67+E79+E91+E103+E115+E127+E139+E151+E163+E175+E187+E199+E211+E223+E235+E247+E259+E271</f>
        <v>33939.9829</v>
      </c>
      <c r="F283" s="14">
        <f>E283/E293*100</f>
        <v>16.691137865716783</v>
      </c>
      <c r="G283" s="13">
        <f t="shared" si="1"/>
        <v>14032</v>
      </c>
      <c r="H283" s="14">
        <f>G283/G293*100</f>
        <v>15.29940250338</v>
      </c>
      <c r="I283" s="13">
        <f aca="true" t="shared" si="3" ref="I283:I292">I7+I19+I31+I43+I55+I67+I79+I91+I103+I115+I127+I139+I151+I163+I175+I187+I199+I211+I223+I235+I247+I259+I271</f>
        <v>1071.51492</v>
      </c>
      <c r="J283" s="14">
        <f>I283/I293*100</f>
        <v>1.3598466554755346</v>
      </c>
      <c r="K283" s="13">
        <f aca="true" t="shared" si="4" ref="K283:K292">K7+K19+K31+K43+K55+K67+K79+K91+K103+K115+K127+K139+K151+K163+K175+K187+K199+K211+K223+K235+K247+K259+K271</f>
        <v>473678</v>
      </c>
      <c r="L283" s="14">
        <f>K283/K293*100</f>
        <v>37.008609178905125</v>
      </c>
      <c r="M283" s="13">
        <f>E283+I283</f>
        <v>35011.497820000004</v>
      </c>
      <c r="N283" s="14">
        <f>M283/M293*100</f>
        <v>12.409348429876614</v>
      </c>
      <c r="Q283" s="11"/>
      <c r="R283" s="11"/>
      <c r="T283" s="24"/>
      <c r="W283" s="24"/>
      <c r="Z283" s="24"/>
    </row>
    <row r="284" spans="1:26" ht="12">
      <c r="A284" s="46"/>
      <c r="B284" s="12" t="s">
        <v>4</v>
      </c>
      <c r="C284" s="13">
        <f t="shared" si="0"/>
        <v>254820</v>
      </c>
      <c r="D284" s="14">
        <f>C284/C293*100</f>
        <v>21.445938678518797</v>
      </c>
      <c r="E284" s="13">
        <f t="shared" si="2"/>
        <v>30504.301879999995</v>
      </c>
      <c r="F284" s="14">
        <f>E284/E293*100</f>
        <v>15.00152518275204</v>
      </c>
      <c r="G284" s="13">
        <f t="shared" si="1"/>
        <v>13050</v>
      </c>
      <c r="H284" s="14">
        <f>G284/G293*100</f>
        <v>14.228706005495223</v>
      </c>
      <c r="I284" s="13">
        <f t="shared" si="3"/>
        <v>1615.34729</v>
      </c>
      <c r="J284" s="14">
        <f>I284/I293*100</f>
        <v>2.050017754057935</v>
      </c>
      <c r="K284" s="13">
        <f t="shared" si="4"/>
        <v>267870</v>
      </c>
      <c r="L284" s="14">
        <f>K284/K293*100</f>
        <v>20.928766252081196</v>
      </c>
      <c r="M284" s="13">
        <f aca="true" t="shared" si="5" ref="M284:M292">E284+I284</f>
        <v>32119.649169999997</v>
      </c>
      <c r="N284" s="14">
        <f>M284/M293*100</f>
        <v>11.384372072429294</v>
      </c>
      <c r="Q284" s="11"/>
      <c r="R284" s="11"/>
      <c r="T284" s="24"/>
      <c r="W284" s="24"/>
      <c r="Z284" s="24"/>
    </row>
    <row r="285" spans="1:26" ht="12">
      <c r="A285" s="46"/>
      <c r="B285" s="12" t="s">
        <v>5</v>
      </c>
      <c r="C285" s="13">
        <f t="shared" si="0"/>
        <v>116823</v>
      </c>
      <c r="D285" s="14">
        <f>C285/C293*100</f>
        <v>9.831955475396757</v>
      </c>
      <c r="E285" s="13">
        <f t="shared" si="2"/>
        <v>20159.73338</v>
      </c>
      <c r="F285" s="14">
        <f>E285/E293*100</f>
        <v>9.914232725841256</v>
      </c>
      <c r="G285" s="13">
        <f t="shared" si="1"/>
        <v>10238</v>
      </c>
      <c r="H285" s="14">
        <f>G285/G293*100</f>
        <v>11.162719699943304</v>
      </c>
      <c r="I285" s="13">
        <f t="shared" si="3"/>
        <v>1777.3292699999997</v>
      </c>
      <c r="J285" s="14">
        <f>I285/I293*100</f>
        <v>2.2555871303110484</v>
      </c>
      <c r="K285" s="13">
        <f t="shared" si="4"/>
        <v>127061</v>
      </c>
      <c r="L285" s="14">
        <f>K285/K293*100</f>
        <v>9.927315372216706</v>
      </c>
      <c r="M285" s="13">
        <f t="shared" si="5"/>
        <v>21937.06265</v>
      </c>
      <c r="N285" s="14">
        <f>M285/M293*100</f>
        <v>7.775293000928869</v>
      </c>
      <c r="Q285" s="11"/>
      <c r="R285" s="11"/>
      <c r="T285" s="24"/>
      <c r="W285" s="24"/>
      <c r="Z285" s="24"/>
    </row>
    <row r="286" spans="1:26" ht="12">
      <c r="A286" s="46"/>
      <c r="B286" s="12" t="s">
        <v>6</v>
      </c>
      <c r="C286" s="13">
        <f t="shared" si="0"/>
        <v>97272</v>
      </c>
      <c r="D286" s="14">
        <f>C286/C293*100</f>
        <v>8.186521258680168</v>
      </c>
      <c r="E286" s="13">
        <f t="shared" si="2"/>
        <v>23487.77487</v>
      </c>
      <c r="F286" s="14">
        <f>E286/E293*100</f>
        <v>11.550910018699158</v>
      </c>
      <c r="G286" s="13">
        <f t="shared" si="1"/>
        <v>12191</v>
      </c>
      <c r="H286" s="14">
        <f>G286/G293*100</f>
        <v>13.292119150420865</v>
      </c>
      <c r="I286" s="13">
        <f t="shared" si="3"/>
        <v>2995.66051</v>
      </c>
      <c r="J286" s="14">
        <f>I286/I293*100</f>
        <v>3.801756605931007</v>
      </c>
      <c r="K286" s="13">
        <f t="shared" si="4"/>
        <v>109463</v>
      </c>
      <c r="L286" s="14">
        <f>K286/K293*100</f>
        <v>8.552378169453705</v>
      </c>
      <c r="M286" s="13">
        <f t="shared" si="5"/>
        <v>26483.435380000003</v>
      </c>
      <c r="N286" s="14">
        <f>M286/M293*100</f>
        <v>9.386692878440861</v>
      </c>
      <c r="Q286" s="11"/>
      <c r="R286" s="11"/>
      <c r="T286" s="24"/>
      <c r="W286" s="24"/>
      <c r="Z286" s="24"/>
    </row>
    <row r="287" spans="1:26" ht="12">
      <c r="A287" s="46"/>
      <c r="B287" s="12" t="s">
        <v>7</v>
      </c>
      <c r="C287" s="13">
        <f t="shared" si="0"/>
        <v>60797</v>
      </c>
      <c r="D287" s="14">
        <f>C287/C293*100</f>
        <v>5.116744108931432</v>
      </c>
      <c r="E287" s="13">
        <f t="shared" si="2"/>
        <v>22868.26991</v>
      </c>
      <c r="F287" s="14">
        <f>E287/E293*100</f>
        <v>11.246247440455626</v>
      </c>
      <c r="G287" s="13">
        <f t="shared" si="1"/>
        <v>13008</v>
      </c>
      <c r="H287" s="14">
        <f>G287/G293*100</f>
        <v>14.182912468925815</v>
      </c>
      <c r="I287" s="13">
        <f t="shared" si="3"/>
        <v>5005.17162</v>
      </c>
      <c r="J287" s="14">
        <f>I287/I293*100</f>
        <v>6.352002907750517</v>
      </c>
      <c r="K287" s="13">
        <f t="shared" si="4"/>
        <v>73805</v>
      </c>
      <c r="L287" s="14">
        <f>K287/K293*100</f>
        <v>5.766407560513879</v>
      </c>
      <c r="M287" s="13">
        <f t="shared" si="5"/>
        <v>27873.44153</v>
      </c>
      <c r="N287" s="14">
        <f>M287/M293*100</f>
        <v>9.879361621826297</v>
      </c>
      <c r="Q287" s="11"/>
      <c r="R287" s="11"/>
      <c r="T287" s="24"/>
      <c r="W287" s="24"/>
      <c r="Z287" s="24"/>
    </row>
    <row r="288" spans="1:26" ht="12">
      <c r="A288" s="46"/>
      <c r="B288" s="12" t="s">
        <v>8</v>
      </c>
      <c r="C288" s="13">
        <f t="shared" si="0"/>
        <v>29072</v>
      </c>
      <c r="D288" s="14">
        <f>C288/C293*100</f>
        <v>2.446732317957376</v>
      </c>
      <c r="E288" s="13">
        <f t="shared" si="2"/>
        <v>19730.79156</v>
      </c>
      <c r="F288" s="14">
        <f>E288/E293*100</f>
        <v>9.703286035765244</v>
      </c>
      <c r="G288" s="13">
        <f t="shared" si="1"/>
        <v>10837</v>
      </c>
      <c r="H288" s="14">
        <f>G288/G293*100</f>
        <v>11.81582275720703</v>
      </c>
      <c r="I288" s="13">
        <f t="shared" si="3"/>
        <v>7573.448649999999</v>
      </c>
      <c r="J288" s="14">
        <f>I288/I293*100</f>
        <v>9.611372296260887</v>
      </c>
      <c r="K288" s="13">
        <f t="shared" si="4"/>
        <v>39909</v>
      </c>
      <c r="L288" s="14">
        <f>K288/K293*100</f>
        <v>3.118102558533275</v>
      </c>
      <c r="M288" s="13">
        <f t="shared" si="5"/>
        <v>27304.24021</v>
      </c>
      <c r="N288" s="14">
        <f>M288/M293*100</f>
        <v>9.677615968357259</v>
      </c>
      <c r="Q288" s="11"/>
      <c r="R288" s="11"/>
      <c r="T288" s="24"/>
      <c r="W288" s="24"/>
      <c r="Z288" s="24"/>
    </row>
    <row r="289" spans="1:26" ht="12">
      <c r="A289" s="46"/>
      <c r="B289" s="12" t="s">
        <v>9</v>
      </c>
      <c r="C289" s="13">
        <f t="shared" si="0"/>
        <v>11058</v>
      </c>
      <c r="D289" s="14">
        <f>C289/C293*100</f>
        <v>0.9306537552274581</v>
      </c>
      <c r="E289" s="13">
        <f t="shared" si="2"/>
        <v>15254.901609999999</v>
      </c>
      <c r="F289" s="14">
        <f>E289/E293*100</f>
        <v>7.502115326653712</v>
      </c>
      <c r="G289" s="13">
        <f t="shared" si="1"/>
        <v>5791</v>
      </c>
      <c r="H289" s="14">
        <f>G289/G293*100</f>
        <v>6.31405643508221</v>
      </c>
      <c r="I289" s="13">
        <f t="shared" si="3"/>
        <v>8063.67759</v>
      </c>
      <c r="J289" s="14">
        <f>I289/I293*100</f>
        <v>10.233515928639163</v>
      </c>
      <c r="K289" s="13">
        <f t="shared" si="4"/>
        <v>16849</v>
      </c>
      <c r="L289" s="14">
        <f>K289/K293*100</f>
        <v>1.3164176002587675</v>
      </c>
      <c r="M289" s="13">
        <f t="shared" si="5"/>
        <v>23318.5792</v>
      </c>
      <c r="N289" s="14">
        <f>M289/M293*100</f>
        <v>8.264952721250744</v>
      </c>
      <c r="Q289" s="11"/>
      <c r="R289" s="11"/>
      <c r="T289" s="24"/>
      <c r="W289" s="24"/>
      <c r="Z289" s="24"/>
    </row>
    <row r="290" spans="1:26" ht="12">
      <c r="A290" s="46"/>
      <c r="B290" s="12" t="s">
        <v>10</v>
      </c>
      <c r="C290" s="13">
        <f t="shared" si="0"/>
        <v>6383</v>
      </c>
      <c r="D290" s="14">
        <f>C290/C293*100</f>
        <v>0.5372004810650086</v>
      </c>
      <c r="E290" s="13">
        <f t="shared" si="2"/>
        <v>19247.34068</v>
      </c>
      <c r="F290" s="14">
        <f>E290/E293*100</f>
        <v>9.465532666438056</v>
      </c>
      <c r="G290" s="13">
        <f t="shared" si="1"/>
        <v>3340</v>
      </c>
      <c r="H290" s="14">
        <f>G290/G293*100</f>
        <v>3.64167647956736</v>
      </c>
      <c r="I290" s="13">
        <f t="shared" si="3"/>
        <v>10203.25875</v>
      </c>
      <c r="J290" s="14">
        <f>I290/I293*100</f>
        <v>12.94883256141593</v>
      </c>
      <c r="K290" s="13">
        <f t="shared" si="4"/>
        <v>9723</v>
      </c>
      <c r="L290" s="14">
        <f>K290/K293*100</f>
        <v>0.7596610082091517</v>
      </c>
      <c r="M290" s="13">
        <f t="shared" si="5"/>
        <v>29450.599430000002</v>
      </c>
      <c r="N290" s="14">
        <f>M290/M293*100</f>
        <v>10.43836375337328</v>
      </c>
      <c r="Q290" s="11"/>
      <c r="R290" s="11"/>
      <c r="T290" s="24"/>
      <c r="W290" s="24"/>
      <c r="Z290" s="24"/>
    </row>
    <row r="291" spans="1:26" ht="12">
      <c r="A291" s="46"/>
      <c r="B291" s="12" t="s">
        <v>11</v>
      </c>
      <c r="C291" s="13">
        <f t="shared" si="0"/>
        <v>1329</v>
      </c>
      <c r="D291" s="14">
        <f>C291/C293*100</f>
        <v>0.11185013932874768</v>
      </c>
      <c r="E291" s="13">
        <f t="shared" si="2"/>
        <v>8791.833729999998</v>
      </c>
      <c r="F291" s="14">
        <f>E291/E293*100</f>
        <v>4.323682463608106</v>
      </c>
      <c r="G291" s="13">
        <f t="shared" si="1"/>
        <v>1157</v>
      </c>
      <c r="H291" s="14">
        <f>G291/G293*100</f>
        <v>1.261502900257316</v>
      </c>
      <c r="I291" s="13">
        <f t="shared" si="3"/>
        <v>7985.727629999999</v>
      </c>
      <c r="J291" s="14">
        <f>I291/I293*100</f>
        <v>10.134590574990842</v>
      </c>
      <c r="K291" s="13">
        <f t="shared" si="4"/>
        <v>2486</v>
      </c>
      <c r="L291" s="14">
        <f>K291/K293*100</f>
        <v>0.1942319517029673</v>
      </c>
      <c r="M291" s="13">
        <f t="shared" si="5"/>
        <v>16777.56136</v>
      </c>
      <c r="N291" s="14">
        <f>M291/M293*100</f>
        <v>5.946578058164166</v>
      </c>
      <c r="Q291" s="11"/>
      <c r="R291" s="11"/>
      <c r="T291" s="24"/>
      <c r="W291" s="24"/>
      <c r="Z291" s="24"/>
    </row>
    <row r="292" spans="1:26" ht="12">
      <c r="A292" s="46"/>
      <c r="B292" s="15" t="s">
        <v>12</v>
      </c>
      <c r="C292" s="16">
        <f t="shared" si="0"/>
        <v>258</v>
      </c>
      <c r="D292" s="17">
        <f>C292/C293*100</f>
        <v>0.021713571066077426</v>
      </c>
      <c r="E292" s="16">
        <f t="shared" si="2"/>
        <v>3834.5951299999997</v>
      </c>
      <c r="F292" s="17">
        <f>E292/E293*100</f>
        <v>1.8857922280814163</v>
      </c>
      <c r="G292" s="16">
        <f t="shared" si="1"/>
        <v>1012</v>
      </c>
      <c r="H292" s="17">
        <f>G292/G293*100</f>
        <v>1.1034061668629247</v>
      </c>
      <c r="I292" s="16">
        <f t="shared" si="3"/>
        <v>32307.275620000004</v>
      </c>
      <c r="J292" s="17">
        <f>I292/I293*100</f>
        <v>41.00077365174092</v>
      </c>
      <c r="K292" s="16">
        <f t="shared" si="4"/>
        <v>1270</v>
      </c>
      <c r="L292" s="17">
        <f>K292/K293*100</f>
        <v>0.09922549423281113</v>
      </c>
      <c r="M292" s="13">
        <f t="shared" si="5"/>
        <v>36141.87075</v>
      </c>
      <c r="N292" s="17">
        <f>M292/M293*100</f>
        <v>12.8099937154964</v>
      </c>
      <c r="Q292" s="11"/>
      <c r="R292" s="11"/>
      <c r="T292" s="24"/>
      <c r="W292" s="24"/>
      <c r="Z292" s="24"/>
    </row>
    <row r="293" spans="1:27" ht="12">
      <c r="A293" s="46"/>
      <c r="B293" s="5" t="s">
        <v>13</v>
      </c>
      <c r="C293" s="19">
        <f aca="true" t="shared" si="6" ref="C293:N293">SUM(C282:C292)</f>
        <v>1188197</v>
      </c>
      <c r="D293" s="18">
        <f t="shared" si="6"/>
        <v>99.99999999999999</v>
      </c>
      <c r="E293" s="19">
        <f t="shared" si="6"/>
        <v>203341.33702</v>
      </c>
      <c r="F293" s="18">
        <f t="shared" si="6"/>
        <v>99.99999999999999</v>
      </c>
      <c r="G293" s="19">
        <f t="shared" si="6"/>
        <v>91716</v>
      </c>
      <c r="H293" s="18">
        <f t="shared" si="6"/>
        <v>100</v>
      </c>
      <c r="I293" s="19">
        <f t="shared" si="6"/>
        <v>78796.74636</v>
      </c>
      <c r="J293" s="18">
        <f t="shared" si="6"/>
        <v>100</v>
      </c>
      <c r="K293" s="19">
        <f t="shared" si="6"/>
        <v>1279913</v>
      </c>
      <c r="L293" s="18">
        <f t="shared" si="6"/>
        <v>100.00000000000001</v>
      </c>
      <c r="M293" s="19">
        <f t="shared" si="6"/>
        <v>282138.08338</v>
      </c>
      <c r="N293" s="18">
        <f t="shared" si="6"/>
        <v>100</v>
      </c>
      <c r="O293" s="37"/>
      <c r="P293" s="37"/>
      <c r="Q293" s="11"/>
      <c r="R293" s="11"/>
      <c r="S293" s="11"/>
      <c r="T293" s="24"/>
      <c r="U293" s="24"/>
      <c r="V293" s="11"/>
      <c r="W293" s="24"/>
      <c r="X293" s="24"/>
      <c r="Y293" s="11"/>
      <c r="Z293" s="24"/>
      <c r="AA293" s="24"/>
    </row>
    <row r="294" spans="1:16" ht="12">
      <c r="A294" s="26"/>
      <c r="B294" s="23"/>
      <c r="C294" s="11"/>
      <c r="D294" s="22"/>
      <c r="E294" s="11"/>
      <c r="F294" s="22"/>
      <c r="G294" s="11"/>
      <c r="H294" s="22"/>
      <c r="I294" s="11"/>
      <c r="J294" s="22"/>
      <c r="K294" s="11"/>
      <c r="L294" s="22"/>
      <c r="M294" s="11"/>
      <c r="N294" s="22"/>
      <c r="O294" s="11"/>
      <c r="P294" s="11"/>
    </row>
    <row r="295" spans="1:2" ht="12">
      <c r="A295" s="1" t="s">
        <v>104</v>
      </c>
      <c r="B295" s="20"/>
    </row>
    <row r="296" ht="12">
      <c r="A296" s="20" t="s">
        <v>74</v>
      </c>
    </row>
    <row r="297" spans="1:16" ht="12">
      <c r="A297" s="20" t="s">
        <v>75</v>
      </c>
      <c r="O297" s="11"/>
      <c r="P297" s="11"/>
    </row>
    <row r="298" spans="1:16" ht="12">
      <c r="A298" s="20" t="s">
        <v>76</v>
      </c>
      <c r="O298" s="11"/>
      <c r="P298" s="11"/>
    </row>
    <row r="300" spans="3:14" ht="12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2" spans="3:12" ht="12">
      <c r="C302" s="43"/>
      <c r="D302" s="27"/>
      <c r="E302" s="43"/>
      <c r="F302" s="27"/>
      <c r="G302" s="43"/>
      <c r="H302" s="27"/>
      <c r="I302" s="43"/>
      <c r="J302" s="27"/>
      <c r="K302" s="27"/>
      <c r="L302" s="27"/>
    </row>
    <row r="303" spans="3:12" ht="12">
      <c r="C303" s="43"/>
      <c r="D303" s="27"/>
      <c r="E303" s="43"/>
      <c r="F303" s="27"/>
      <c r="G303" s="43"/>
      <c r="H303" s="27"/>
      <c r="I303" s="43"/>
      <c r="J303" s="27"/>
      <c r="K303" s="27"/>
      <c r="L303" s="27"/>
    </row>
    <row r="304" spans="3:12" ht="12">
      <c r="C304" s="43"/>
      <c r="D304" s="27"/>
      <c r="E304" s="43"/>
      <c r="F304" s="27"/>
      <c r="G304" s="43"/>
      <c r="H304" s="27"/>
      <c r="I304" s="43"/>
      <c r="J304" s="27"/>
      <c r="K304" s="27"/>
      <c r="L304" s="27"/>
    </row>
    <row r="305" spans="3:12" ht="12">
      <c r="C305" s="27"/>
      <c r="D305" s="27"/>
      <c r="E305" s="27"/>
      <c r="F305" s="27"/>
      <c r="G305" s="27"/>
      <c r="H305" s="27"/>
      <c r="I305" s="27"/>
      <c r="J305" s="27"/>
      <c r="K305" s="27"/>
      <c r="L305" s="27"/>
    </row>
    <row r="307" spans="3:26" ht="12">
      <c r="C307" s="11"/>
      <c r="E307" s="11"/>
      <c r="G307" s="11"/>
      <c r="I307" s="11"/>
      <c r="K307" s="11"/>
      <c r="M307" s="11"/>
      <c r="T307" s="11"/>
      <c r="W307" s="11"/>
      <c r="Z307" s="11"/>
    </row>
    <row r="308" spans="3:26" ht="12">
      <c r="C308" s="11"/>
      <c r="E308" s="11"/>
      <c r="G308" s="11"/>
      <c r="I308" s="11"/>
      <c r="K308" s="11"/>
      <c r="M308" s="11"/>
      <c r="T308" s="11"/>
      <c r="W308" s="11"/>
      <c r="Z308" s="11"/>
    </row>
    <row r="309" spans="3:26" ht="12">
      <c r="C309" s="11"/>
      <c r="E309" s="11"/>
      <c r="G309" s="11"/>
      <c r="I309" s="11"/>
      <c r="K309" s="11"/>
      <c r="M309" s="11"/>
      <c r="T309" s="11"/>
      <c r="W309" s="11"/>
      <c r="Z309" s="11"/>
    </row>
    <row r="310" spans="3:26" ht="12">
      <c r="C310" s="11"/>
      <c r="E310" s="11"/>
      <c r="G310" s="11"/>
      <c r="I310" s="11"/>
      <c r="K310" s="11"/>
      <c r="M310" s="11"/>
      <c r="T310" s="11"/>
      <c r="W310" s="11"/>
      <c r="Z310" s="11"/>
    </row>
    <row r="311" spans="3:26" ht="12">
      <c r="C311" s="11"/>
      <c r="E311" s="11"/>
      <c r="G311" s="11"/>
      <c r="I311" s="11"/>
      <c r="K311" s="11"/>
      <c r="M311" s="11"/>
      <c r="T311" s="11"/>
      <c r="W311" s="11"/>
      <c r="Z311" s="11"/>
    </row>
    <row r="312" spans="3:26" ht="12">
      <c r="C312" s="11"/>
      <c r="E312" s="11"/>
      <c r="G312" s="11"/>
      <c r="I312" s="11"/>
      <c r="K312" s="11"/>
      <c r="M312" s="11"/>
      <c r="T312" s="11"/>
      <c r="W312" s="11"/>
      <c r="Z312" s="11"/>
    </row>
    <row r="313" spans="3:26" ht="12">
      <c r="C313" s="11"/>
      <c r="E313" s="11"/>
      <c r="G313" s="11"/>
      <c r="I313" s="11"/>
      <c r="K313" s="11"/>
      <c r="M313" s="11"/>
      <c r="T313" s="11"/>
      <c r="W313" s="11"/>
      <c r="Z313" s="11"/>
    </row>
    <row r="314" spans="3:26" ht="12">
      <c r="C314" s="11"/>
      <c r="E314" s="11"/>
      <c r="G314" s="11"/>
      <c r="I314" s="11"/>
      <c r="K314" s="11"/>
      <c r="M314" s="11"/>
      <c r="T314" s="11"/>
      <c r="W314" s="11"/>
      <c r="Z314" s="11"/>
    </row>
    <row r="315" spans="3:26" ht="12">
      <c r="C315" s="11"/>
      <c r="E315" s="11"/>
      <c r="G315" s="11"/>
      <c r="I315" s="11"/>
      <c r="K315" s="11"/>
      <c r="M315" s="11"/>
      <c r="T315" s="11"/>
      <c r="W315" s="11"/>
      <c r="Z315" s="11"/>
    </row>
    <row r="316" spans="3:26" ht="12">
      <c r="C316" s="11"/>
      <c r="E316" s="11"/>
      <c r="G316" s="11"/>
      <c r="I316" s="11"/>
      <c r="K316" s="11"/>
      <c r="M316" s="11"/>
      <c r="T316" s="11"/>
      <c r="W316" s="11"/>
      <c r="Z316" s="11"/>
    </row>
    <row r="317" spans="3:26" ht="12">
      <c r="C317" s="11"/>
      <c r="E317" s="11"/>
      <c r="G317" s="11"/>
      <c r="I317" s="11"/>
      <c r="K317" s="11"/>
      <c r="M317" s="11"/>
      <c r="T317" s="11"/>
      <c r="W317" s="11"/>
      <c r="Z317" s="11"/>
    </row>
    <row r="318" spans="3:26" ht="12">
      <c r="C318" s="11"/>
      <c r="E318" s="11"/>
      <c r="G318" s="11"/>
      <c r="I318" s="11"/>
      <c r="K318" s="11"/>
      <c r="M318" s="11"/>
      <c r="T318" s="11"/>
      <c r="W318" s="11"/>
      <c r="Z318" s="11"/>
    </row>
    <row r="319" ht="12">
      <c r="C319" s="11"/>
    </row>
    <row r="320" ht="12">
      <c r="C320" s="11"/>
    </row>
  </sheetData>
  <sheetProtection/>
  <mergeCells count="30">
    <mergeCell ref="A222:A233"/>
    <mergeCell ref="A234:A245"/>
    <mergeCell ref="A246:A257"/>
    <mergeCell ref="A258:A269"/>
    <mergeCell ref="A270:A281"/>
    <mergeCell ref="A282:A293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5905511811023623" top="0.5905511811023623" bottom="0.5905511811023623" header="0.5118110236220472" footer="0.3937007874015748"/>
  <pageSetup firstPageNumber="155" useFirstPageNumber="1" horizontalDpi="300" verticalDpi="300" orientation="portrait" paperSize="9" scale="99" r:id="rId2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82:D292 E283:M292 E282:K282 L282:M28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96"/>
  <sheetViews>
    <sheetView showGridLines="0" tabSelected="1" view="pageBreakPreview" zoomScale="115" zoomScaleSheetLayoutView="115" workbookViewId="0" topLeftCell="A1">
      <pane xSplit="2" ySplit="5" topLeftCell="C2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6" sqref="F286"/>
    </sheetView>
  </sheetViews>
  <sheetFormatPr defaultColWidth="9.00390625" defaultRowHeight="12.75"/>
  <cols>
    <col min="1" max="1" width="3.00390625" style="1" customWidth="1"/>
    <col min="2" max="2" width="12.25390625" style="1" customWidth="1"/>
    <col min="3" max="3" width="8.625" style="1" customWidth="1"/>
    <col min="4" max="4" width="5.75390625" style="1" customWidth="1"/>
    <col min="5" max="5" width="8.625" style="1" customWidth="1"/>
    <col min="6" max="6" width="5.75390625" style="21" customWidth="1"/>
    <col min="7" max="7" width="8.625" style="1" customWidth="1"/>
    <col min="8" max="8" width="5.75390625" style="1" customWidth="1"/>
    <col min="9" max="9" width="8.625" style="1" customWidth="1"/>
    <col min="10" max="10" width="5.75390625" style="1" customWidth="1"/>
    <col min="11" max="11" width="8.625" style="1" customWidth="1"/>
    <col min="12" max="12" width="5.75390625" style="21" customWidth="1"/>
    <col min="13" max="13" width="8.625" style="1" customWidth="1"/>
    <col min="14" max="14" width="5.75390625" style="21" customWidth="1"/>
    <col min="15" max="15" width="10.25390625" style="21" customWidth="1"/>
    <col min="16" max="18" width="9.125" style="1" customWidth="1"/>
    <col min="19" max="19" width="15.625" style="1" customWidth="1"/>
    <col min="20" max="20" width="11.00390625" style="1" customWidth="1"/>
    <col min="21" max="21" width="12.00390625" style="1" customWidth="1"/>
    <col min="22" max="16384" width="9.125" style="1" customWidth="1"/>
  </cols>
  <sheetData>
    <row r="1" spans="1:15" ht="14.25">
      <c r="A1" s="47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"/>
    </row>
    <row r="2" spans="1:22" ht="14.25">
      <c r="A2" s="2"/>
      <c r="B2" s="3"/>
      <c r="C2" s="3"/>
      <c r="D2" s="3"/>
      <c r="E2" s="3"/>
      <c r="F2" s="4"/>
      <c r="G2" s="3"/>
      <c r="H2" s="3"/>
      <c r="I2" s="3"/>
      <c r="J2" s="3"/>
      <c r="K2" s="3"/>
      <c r="L2" s="4"/>
      <c r="M2" s="3"/>
      <c r="N2" s="4"/>
      <c r="O2" s="4"/>
      <c r="R2" s="44"/>
      <c r="S2" s="44"/>
      <c r="T2" s="44"/>
      <c r="U2" s="44"/>
      <c r="V2" s="44"/>
    </row>
    <row r="3" spans="1:22" ht="12">
      <c r="A3" s="49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2"/>
      <c r="R3" s="44"/>
      <c r="S3" s="44"/>
      <c r="T3" s="44"/>
      <c r="U3" s="44"/>
      <c r="V3" s="44"/>
    </row>
    <row r="4" spans="1:22" ht="12">
      <c r="A4" s="51" t="s">
        <v>14</v>
      </c>
      <c r="B4" s="52"/>
      <c r="C4" s="55" t="s">
        <v>15</v>
      </c>
      <c r="D4" s="55"/>
      <c r="E4" s="55"/>
      <c r="F4" s="55"/>
      <c r="G4" s="55" t="s">
        <v>16</v>
      </c>
      <c r="H4" s="55"/>
      <c r="I4" s="55"/>
      <c r="J4" s="55"/>
      <c r="K4" s="55" t="s">
        <v>17</v>
      </c>
      <c r="L4" s="55"/>
      <c r="M4" s="55"/>
      <c r="N4" s="55"/>
      <c r="O4" s="33"/>
      <c r="R4" s="44"/>
      <c r="S4" s="44"/>
      <c r="T4" s="44"/>
      <c r="U4" s="44"/>
      <c r="V4" s="44"/>
    </row>
    <row r="5" spans="1:22" ht="12">
      <c r="A5" s="53"/>
      <c r="B5" s="54"/>
      <c r="C5" s="6" t="s">
        <v>0</v>
      </c>
      <c r="D5" s="7" t="s">
        <v>1</v>
      </c>
      <c r="E5" s="6" t="s">
        <v>2</v>
      </c>
      <c r="F5" s="7" t="s">
        <v>1</v>
      </c>
      <c r="G5" s="6" t="s">
        <v>0</v>
      </c>
      <c r="H5" s="7" t="s">
        <v>1</v>
      </c>
      <c r="I5" s="6" t="s">
        <v>2</v>
      </c>
      <c r="J5" s="7" t="s">
        <v>1</v>
      </c>
      <c r="K5" s="6" t="s">
        <v>0</v>
      </c>
      <c r="L5" s="7" t="s">
        <v>1</v>
      </c>
      <c r="M5" s="6" t="s">
        <v>2</v>
      </c>
      <c r="N5" s="7" t="s">
        <v>1</v>
      </c>
      <c r="O5" s="34"/>
      <c r="R5" s="44"/>
      <c r="S5" s="44"/>
      <c r="T5" s="44"/>
      <c r="U5" s="44"/>
      <c r="V5" s="44"/>
    </row>
    <row r="6" spans="1:41" ht="12">
      <c r="A6" s="56" t="s">
        <v>18</v>
      </c>
      <c r="B6" s="8" t="s">
        <v>3</v>
      </c>
      <c r="C6" s="9">
        <v>10813</v>
      </c>
      <c r="D6" s="10">
        <f>C6/C15*100</f>
        <v>9.513796016048428</v>
      </c>
      <c r="E6" s="36">
        <v>772742.53</v>
      </c>
      <c r="F6" s="10">
        <f>E6/E15*100</f>
        <v>2.5106824707293502</v>
      </c>
      <c r="G6" s="9">
        <v>306</v>
      </c>
      <c r="H6" s="10">
        <f>G6/G15*100</f>
        <v>9.586466165413533</v>
      </c>
      <c r="I6" s="36">
        <v>14494.4</v>
      </c>
      <c r="J6" s="10">
        <f>I6/I15*100</f>
        <v>0.19758089791630346</v>
      </c>
      <c r="K6" s="9">
        <f>C6+G6</f>
        <v>11119</v>
      </c>
      <c r="L6" s="10">
        <f>K6/K15*100</f>
        <v>9.515781185814049</v>
      </c>
      <c r="M6" s="36">
        <f>E6+I6</f>
        <v>787236.93</v>
      </c>
      <c r="N6" s="10">
        <f>M6/M15*100</f>
        <v>2.0654732864669887</v>
      </c>
      <c r="O6" s="25"/>
      <c r="P6" s="11"/>
      <c r="Q6" s="11"/>
      <c r="R6" s="44"/>
      <c r="S6" s="28"/>
      <c r="T6" s="45"/>
      <c r="U6" s="45"/>
      <c r="V6" s="45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2">
      <c r="A7" s="57"/>
      <c r="B7" s="12" t="s">
        <v>5</v>
      </c>
      <c r="C7" s="13">
        <v>64256</v>
      </c>
      <c r="D7" s="14">
        <f>C7/C15*100</f>
        <v>56.53551066375731</v>
      </c>
      <c r="E7" s="38">
        <v>9518243.62</v>
      </c>
      <c r="F7" s="14">
        <f>E7/E15*100</f>
        <v>30.925290741879408</v>
      </c>
      <c r="G7" s="13">
        <v>524</v>
      </c>
      <c r="H7" s="14">
        <f>G7/G15*100</f>
        <v>16.416040100250626</v>
      </c>
      <c r="I7" s="38">
        <v>79586.21</v>
      </c>
      <c r="J7" s="14">
        <f>I7/I15*100</f>
        <v>1.0848820809109372</v>
      </c>
      <c r="K7" s="13">
        <f aca="true" t="shared" si="0" ref="K7:K14">C7+G7</f>
        <v>64780</v>
      </c>
      <c r="L7" s="14">
        <f>K7/K15*100</f>
        <v>55.43954539230454</v>
      </c>
      <c r="M7" s="38">
        <f aca="true" t="shared" si="1" ref="M7:M14">E7+I7</f>
        <v>9597829.83</v>
      </c>
      <c r="N7" s="14">
        <f>M7/M15*100</f>
        <v>25.181823116353293</v>
      </c>
      <c r="O7" s="25"/>
      <c r="P7" s="11"/>
      <c r="Q7" s="11"/>
      <c r="R7" s="44"/>
      <c r="S7" s="28"/>
      <c r="T7" s="45"/>
      <c r="U7" s="45"/>
      <c r="V7" s="45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12">
      <c r="A8" s="57"/>
      <c r="B8" s="12" t="s">
        <v>6</v>
      </c>
      <c r="C8" s="13">
        <v>22405</v>
      </c>
      <c r="D8" s="14">
        <f>C8/C15*100</f>
        <v>19.712993594706834</v>
      </c>
      <c r="E8" s="38">
        <v>5207817.52</v>
      </c>
      <c r="F8" s="14">
        <f>E8/E15*100</f>
        <v>16.9204821148141</v>
      </c>
      <c r="G8" s="13">
        <v>364</v>
      </c>
      <c r="H8" s="14">
        <f>G8/G15*100</f>
        <v>11.403508771929824</v>
      </c>
      <c r="I8" s="38">
        <v>88256.88</v>
      </c>
      <c r="J8" s="14">
        <f>I8/I15*100</f>
        <v>1.203076608737957</v>
      </c>
      <c r="K8" s="13">
        <f t="shared" si="0"/>
        <v>22769</v>
      </c>
      <c r="L8" s="14">
        <f>K8/K15*100</f>
        <v>19.48599890455977</v>
      </c>
      <c r="M8" s="38">
        <f t="shared" si="1"/>
        <v>5296074.399999999</v>
      </c>
      <c r="N8" s="14">
        <f>M8/M15*100</f>
        <v>13.895308743127286</v>
      </c>
      <c r="O8" s="25"/>
      <c r="P8" s="11"/>
      <c r="Q8" s="11"/>
      <c r="R8" s="44"/>
      <c r="S8" s="28"/>
      <c r="T8" s="45"/>
      <c r="U8" s="45"/>
      <c r="V8" s="45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ht="12">
      <c r="A9" s="57"/>
      <c r="B9" s="12" t="s">
        <v>7</v>
      </c>
      <c r="C9" s="13">
        <v>7772</v>
      </c>
      <c r="D9" s="14">
        <f>C9/C15*100</f>
        <v>6.838178362778911</v>
      </c>
      <c r="E9" s="38">
        <v>2910629.07</v>
      </c>
      <c r="F9" s="14">
        <f>E9/E15*100</f>
        <v>9.456792011751016</v>
      </c>
      <c r="G9" s="13">
        <v>517</v>
      </c>
      <c r="H9" s="14">
        <f>G9/G15*100</f>
        <v>16.196741854636592</v>
      </c>
      <c r="I9" s="38">
        <v>200552.23</v>
      </c>
      <c r="J9" s="14">
        <f>I9/I15*100</f>
        <v>2.73383442450305</v>
      </c>
      <c r="K9" s="13">
        <f t="shared" si="0"/>
        <v>8289</v>
      </c>
      <c r="L9" s="14">
        <f>K9/K15*100</f>
        <v>7.093831302204573</v>
      </c>
      <c r="M9" s="38">
        <f t="shared" si="1"/>
        <v>3111181.3</v>
      </c>
      <c r="N9" s="14">
        <f>M9/M15*100</f>
        <v>8.16280540155254</v>
      </c>
      <c r="O9" s="25"/>
      <c r="P9" s="11"/>
      <c r="Q9" s="11"/>
      <c r="R9" s="44"/>
      <c r="S9" s="28"/>
      <c r="T9" s="45"/>
      <c r="U9" s="45"/>
      <c r="V9" s="45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2">
      <c r="A10" s="57"/>
      <c r="B10" s="12" t="s">
        <v>8</v>
      </c>
      <c r="C10" s="13">
        <v>4698</v>
      </c>
      <c r="D10" s="14">
        <f>C10/C15*100</f>
        <v>4.133525726754417</v>
      </c>
      <c r="E10" s="38">
        <v>3246095.98</v>
      </c>
      <c r="F10" s="14">
        <f>E10/E15*100</f>
        <v>10.546742231582634</v>
      </c>
      <c r="G10" s="13">
        <v>581</v>
      </c>
      <c r="H10" s="14">
        <f>G10/G15*100</f>
        <v>18.201754385964914</v>
      </c>
      <c r="I10" s="38">
        <v>415422.61</v>
      </c>
      <c r="J10" s="14">
        <f>I10/I15*100</f>
        <v>5.662847189158181</v>
      </c>
      <c r="K10" s="13">
        <f t="shared" si="0"/>
        <v>5279</v>
      </c>
      <c r="L10" s="14">
        <f>K10/K15*100</f>
        <v>4.517835136245378</v>
      </c>
      <c r="M10" s="38">
        <f t="shared" si="1"/>
        <v>3661518.59</v>
      </c>
      <c r="N10" s="14">
        <f>M10/M15*100</f>
        <v>9.60672517681211</v>
      </c>
      <c r="O10" s="25"/>
      <c r="P10" s="11"/>
      <c r="Q10" s="11"/>
      <c r="R10" s="44"/>
      <c r="S10" s="28"/>
      <c r="T10" s="45"/>
      <c r="U10" s="45"/>
      <c r="V10" s="45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12">
      <c r="A11" s="57"/>
      <c r="B11" s="12" t="s">
        <v>9</v>
      </c>
      <c r="C11" s="13">
        <v>2340</v>
      </c>
      <c r="D11" s="14">
        <f>C11/C15*100</f>
        <v>2.0588442317167592</v>
      </c>
      <c r="E11" s="38">
        <v>3152040.28</v>
      </c>
      <c r="F11" s="14">
        <f>E11/E15*100</f>
        <v>10.241150151304383</v>
      </c>
      <c r="G11" s="13">
        <v>391</v>
      </c>
      <c r="H11" s="14">
        <f>G11/G15*100</f>
        <v>12.24937343358396</v>
      </c>
      <c r="I11" s="38">
        <v>545058.13</v>
      </c>
      <c r="J11" s="14">
        <f>I11/I15*100</f>
        <v>7.429978111683219</v>
      </c>
      <c r="K11" s="13">
        <f t="shared" si="0"/>
        <v>2731</v>
      </c>
      <c r="L11" s="14">
        <f>K11/K15*100</f>
        <v>2.3372244283171297</v>
      </c>
      <c r="M11" s="38">
        <f t="shared" si="1"/>
        <v>3697098.4099999997</v>
      </c>
      <c r="N11" s="14">
        <f>M11/M15*100</f>
        <v>9.700075939392958</v>
      </c>
      <c r="O11" s="25"/>
      <c r="P11" s="11"/>
      <c r="Q11" s="11"/>
      <c r="R11" s="44"/>
      <c r="S11" s="28"/>
      <c r="T11" s="45"/>
      <c r="U11" s="45"/>
      <c r="V11" s="45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2">
      <c r="A12" s="57"/>
      <c r="B12" s="12" t="s">
        <v>10</v>
      </c>
      <c r="C12" s="13">
        <v>1136</v>
      </c>
      <c r="D12" s="14">
        <f>C12/C15*100</f>
        <v>0.9995072851411275</v>
      </c>
      <c r="E12" s="38">
        <v>3295621.2</v>
      </c>
      <c r="F12" s="14">
        <f>E12/E15*100</f>
        <v>10.70765236255862</v>
      </c>
      <c r="G12" s="13">
        <v>272</v>
      </c>
      <c r="H12" s="14">
        <f>G12/G15*100</f>
        <v>8.521303258145362</v>
      </c>
      <c r="I12" s="38">
        <v>844438.78</v>
      </c>
      <c r="J12" s="14">
        <f>I12/I15*100</f>
        <v>11.510995445671972</v>
      </c>
      <c r="K12" s="13">
        <f t="shared" si="0"/>
        <v>1408</v>
      </c>
      <c r="L12" s="14">
        <f>K12/K15*100</f>
        <v>1.204984253046693</v>
      </c>
      <c r="M12" s="38">
        <f t="shared" si="1"/>
        <v>4140059.9800000004</v>
      </c>
      <c r="N12" s="14">
        <f>M12/M15*100</f>
        <v>10.862274071747443</v>
      </c>
      <c r="O12" s="25"/>
      <c r="P12" s="11"/>
      <c r="Q12" s="11"/>
      <c r="R12" s="44"/>
      <c r="S12" s="28"/>
      <c r="T12" s="45"/>
      <c r="U12" s="45"/>
      <c r="V12" s="45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2">
      <c r="A13" s="57"/>
      <c r="B13" s="12" t="s">
        <v>11</v>
      </c>
      <c r="C13" s="13">
        <v>146</v>
      </c>
      <c r="D13" s="14">
        <f>C13/C15*100</f>
        <v>0.12845780249172944</v>
      </c>
      <c r="E13" s="38">
        <v>917449.25</v>
      </c>
      <c r="F13" s="14">
        <f>E13/E15*100</f>
        <v>2.980842467359457</v>
      </c>
      <c r="G13" s="13">
        <v>122</v>
      </c>
      <c r="H13" s="14">
        <f>G13/G15*100</f>
        <v>3.8220551378446115</v>
      </c>
      <c r="I13" s="38">
        <v>854079.59</v>
      </c>
      <c r="J13" s="14">
        <f>I13/I15*100</f>
        <v>11.642414469325276</v>
      </c>
      <c r="K13" s="13">
        <f t="shared" si="0"/>
        <v>268</v>
      </c>
      <c r="L13" s="14">
        <f>K13/K15*100</f>
        <v>0.22935779816513763</v>
      </c>
      <c r="M13" s="38">
        <f t="shared" si="1"/>
        <v>1771528.8399999999</v>
      </c>
      <c r="N13" s="14">
        <f>M13/M15*100</f>
        <v>4.64795966218944</v>
      </c>
      <c r="O13" s="25"/>
      <c r="P13" s="11"/>
      <c r="Q13" s="11"/>
      <c r="R13" s="44"/>
      <c r="S13" s="28"/>
      <c r="T13" s="45"/>
      <c r="U13" s="45"/>
      <c r="V13" s="4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2">
      <c r="A14" s="57"/>
      <c r="B14" s="15" t="s">
        <v>12</v>
      </c>
      <c r="C14" s="16">
        <v>90</v>
      </c>
      <c r="D14" s="17">
        <f>C14/C15*100</f>
        <v>0.07918631660449074</v>
      </c>
      <c r="E14" s="39">
        <v>1757546.92</v>
      </c>
      <c r="F14" s="17">
        <f>E14/E15*100</f>
        <v>5.710365448021036</v>
      </c>
      <c r="G14" s="16">
        <v>115</v>
      </c>
      <c r="H14" s="17">
        <f>G14/G15*100</f>
        <v>3.6027568922305764</v>
      </c>
      <c r="I14" s="39">
        <v>4294043.01</v>
      </c>
      <c r="J14" s="17">
        <f>I14/I15*100</f>
        <v>58.534390772093104</v>
      </c>
      <c r="K14" s="16">
        <f t="shared" si="0"/>
        <v>205</v>
      </c>
      <c r="L14" s="17">
        <f>K14/K15*100</f>
        <v>0.17544159934273587</v>
      </c>
      <c r="M14" s="39">
        <f t="shared" si="1"/>
        <v>6051589.93</v>
      </c>
      <c r="N14" s="17">
        <f>M14/M15*100</f>
        <v>15.877554602357938</v>
      </c>
      <c r="O14" s="25"/>
      <c r="P14" s="11"/>
      <c r="Q14" s="11"/>
      <c r="R14" s="44"/>
      <c r="S14" s="28"/>
      <c r="T14" s="45"/>
      <c r="U14" s="45"/>
      <c r="V14" s="45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2">
      <c r="A15" s="58"/>
      <c r="B15" s="5" t="s">
        <v>13</v>
      </c>
      <c r="C15" s="9">
        <f aca="true" t="shared" si="2" ref="C15:N15">SUM(C6:C14)</f>
        <v>113656</v>
      </c>
      <c r="D15" s="18">
        <f t="shared" si="2"/>
        <v>99.99999999999999</v>
      </c>
      <c r="E15" s="36">
        <f t="shared" si="2"/>
        <v>30778186.369999997</v>
      </c>
      <c r="F15" s="18">
        <f t="shared" si="2"/>
        <v>100</v>
      </c>
      <c r="G15" s="9">
        <f t="shared" si="2"/>
        <v>3192</v>
      </c>
      <c r="H15" s="18">
        <f t="shared" si="2"/>
        <v>100</v>
      </c>
      <c r="I15" s="36">
        <f t="shared" si="2"/>
        <v>7335931.84</v>
      </c>
      <c r="J15" s="18">
        <f t="shared" si="2"/>
        <v>100</v>
      </c>
      <c r="K15" s="9">
        <f t="shared" si="2"/>
        <v>116848</v>
      </c>
      <c r="L15" s="18">
        <f t="shared" si="2"/>
        <v>100.00000000000001</v>
      </c>
      <c r="M15" s="36">
        <f t="shared" si="2"/>
        <v>38114118.21</v>
      </c>
      <c r="N15" s="18">
        <f t="shared" si="2"/>
        <v>99.99999999999999</v>
      </c>
      <c r="O15" s="25"/>
      <c r="P15" s="11"/>
      <c r="Q15" s="11"/>
      <c r="R15" s="44"/>
      <c r="S15" s="44"/>
      <c r="T15" s="44"/>
      <c r="U15" s="44"/>
      <c r="V15" s="44"/>
      <c r="W15" s="44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ht="12" customHeight="1">
      <c r="A16" s="56" t="s">
        <v>19</v>
      </c>
      <c r="B16" s="8" t="s">
        <v>3</v>
      </c>
      <c r="C16" s="9">
        <v>6530</v>
      </c>
      <c r="D16" s="10">
        <f>C16/C25*100</f>
        <v>21.510689462068054</v>
      </c>
      <c r="E16" s="36">
        <v>482083.63</v>
      </c>
      <c r="F16" s="10">
        <f>E16/E25*100</f>
        <v>6.157543424755568</v>
      </c>
      <c r="G16" s="9">
        <v>158</v>
      </c>
      <c r="H16" s="10">
        <f>G16/G25*100</f>
        <v>12.7831715210356</v>
      </c>
      <c r="I16" s="36">
        <v>9118.35</v>
      </c>
      <c r="J16" s="10">
        <f>I16/I25*100</f>
        <v>0.3067463745579938</v>
      </c>
      <c r="K16" s="9">
        <f>C16+G16</f>
        <v>6688</v>
      </c>
      <c r="L16" s="10">
        <f>K16/K25*100</f>
        <v>21.16924635204001</v>
      </c>
      <c r="M16" s="36">
        <f>E16+I16</f>
        <v>491201.98</v>
      </c>
      <c r="N16" s="10">
        <f>M16/M25*100</f>
        <v>4.547426450985284</v>
      </c>
      <c r="O16" s="25"/>
      <c r="P16" s="11"/>
      <c r="Q16" s="11"/>
      <c r="R16" s="44"/>
      <c r="S16" s="44"/>
      <c r="T16" s="45"/>
      <c r="U16" s="44"/>
      <c r="V16" s="45"/>
      <c r="W16" s="44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ht="12">
      <c r="A17" s="57"/>
      <c r="B17" s="12" t="s">
        <v>5</v>
      </c>
      <c r="C17" s="13">
        <v>17161</v>
      </c>
      <c r="D17" s="14">
        <f>C17/C25*100</f>
        <v>56.53061896761867</v>
      </c>
      <c r="E17" s="38">
        <v>2236918.91</v>
      </c>
      <c r="F17" s="14">
        <f>E17/E25*100</f>
        <v>28.571651200813214</v>
      </c>
      <c r="G17" s="13">
        <v>286</v>
      </c>
      <c r="H17" s="14">
        <f>G17/G25*100</f>
        <v>23.13915857605178</v>
      </c>
      <c r="I17" s="38">
        <v>41464.23</v>
      </c>
      <c r="J17" s="14">
        <f>I17/I25*100</f>
        <v>1.3948798002203033</v>
      </c>
      <c r="K17" s="13">
        <f aca="true" t="shared" si="3" ref="K17:K24">C17+G17</f>
        <v>17447</v>
      </c>
      <c r="L17" s="14">
        <f>K17/K25*100</f>
        <v>55.2242585382838</v>
      </c>
      <c r="M17" s="38">
        <f aca="true" t="shared" si="4" ref="M17:M24">E17+I17</f>
        <v>2278383.14</v>
      </c>
      <c r="N17" s="14">
        <f>M17/M25*100</f>
        <v>21.092707639971056</v>
      </c>
      <c r="O17" s="25"/>
      <c r="P17" s="11"/>
      <c r="Q17" s="11"/>
      <c r="S17" s="44"/>
      <c r="T17" s="45"/>
      <c r="U17" s="44"/>
      <c r="V17" s="45"/>
      <c r="W17" s="44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ht="12">
      <c r="A18" s="57"/>
      <c r="B18" s="12" t="s">
        <v>6</v>
      </c>
      <c r="C18" s="13">
        <v>2764</v>
      </c>
      <c r="D18" s="14">
        <f>C18/C25*100</f>
        <v>9.104984023454229</v>
      </c>
      <c r="E18" s="38">
        <v>665098.87</v>
      </c>
      <c r="F18" s="14">
        <f>E18/E25*100</f>
        <v>8.495155028974658</v>
      </c>
      <c r="G18" s="13">
        <v>165</v>
      </c>
      <c r="H18" s="14">
        <f>G18/G25*100</f>
        <v>13.349514563106796</v>
      </c>
      <c r="I18" s="38">
        <v>40882.84</v>
      </c>
      <c r="J18" s="14">
        <f>I18/I25*100</f>
        <v>1.3753215166816946</v>
      </c>
      <c r="K18" s="13">
        <f t="shared" si="3"/>
        <v>2929</v>
      </c>
      <c r="L18" s="14">
        <f>K18/K25*100</f>
        <v>9.271041053397905</v>
      </c>
      <c r="M18" s="38">
        <f t="shared" si="4"/>
        <v>705981.71</v>
      </c>
      <c r="N18" s="14">
        <f>M18/M25*100</f>
        <v>6.535804073847223</v>
      </c>
      <c r="O18" s="25"/>
      <c r="P18" s="11"/>
      <c r="Q18" s="11"/>
      <c r="S18" s="44"/>
      <c r="T18" s="45"/>
      <c r="U18" s="44"/>
      <c r="V18" s="45"/>
      <c r="W18" s="44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ht="12">
      <c r="A19" s="57"/>
      <c r="B19" s="12" t="s">
        <v>7</v>
      </c>
      <c r="C19" s="13">
        <v>1781</v>
      </c>
      <c r="D19" s="14">
        <f>C19/C25*100</f>
        <v>5.866851138123002</v>
      </c>
      <c r="E19" s="38">
        <v>664181.11</v>
      </c>
      <c r="F19" s="14">
        <f>E19/E25*100</f>
        <v>8.48343269139289</v>
      </c>
      <c r="G19" s="13">
        <v>193</v>
      </c>
      <c r="H19" s="14">
        <f>G19/G25*100</f>
        <v>15.614886731391586</v>
      </c>
      <c r="I19" s="38">
        <v>74459.66</v>
      </c>
      <c r="J19" s="14">
        <f>I19/I25*100</f>
        <v>2.5048644497985784</v>
      </c>
      <c r="K19" s="13">
        <f t="shared" si="3"/>
        <v>1974</v>
      </c>
      <c r="L19" s="14">
        <f>K19/K25*100</f>
        <v>6.248219542303675</v>
      </c>
      <c r="M19" s="38">
        <f t="shared" si="4"/>
        <v>738640.77</v>
      </c>
      <c r="N19" s="14">
        <f>M19/M25*100</f>
        <v>6.838153574369016</v>
      </c>
      <c r="O19" s="25"/>
      <c r="P19" s="11"/>
      <c r="Q19" s="11"/>
      <c r="S19" s="44"/>
      <c r="T19" s="45"/>
      <c r="U19" s="44"/>
      <c r="V19" s="45"/>
      <c r="W19" s="44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ht="12">
      <c r="A20" s="57"/>
      <c r="B20" s="12" t="s">
        <v>8</v>
      </c>
      <c r="C20" s="13">
        <v>986</v>
      </c>
      <c r="D20" s="14">
        <f>C20/C25*100</f>
        <v>3.2480152847778108</v>
      </c>
      <c r="E20" s="38">
        <v>690171.93</v>
      </c>
      <c r="F20" s="14">
        <f>E20/E25*100</f>
        <v>8.81540746264784</v>
      </c>
      <c r="G20" s="13">
        <v>186</v>
      </c>
      <c r="H20" s="14">
        <f>G20/G25*100</f>
        <v>15.048543689320388</v>
      </c>
      <c r="I20" s="38">
        <v>131808.14</v>
      </c>
      <c r="J20" s="14">
        <f>I20/I25*100</f>
        <v>4.434099270397877</v>
      </c>
      <c r="K20" s="13">
        <f t="shared" si="3"/>
        <v>1172</v>
      </c>
      <c r="L20" s="14">
        <f>K20/K25*100</f>
        <v>3.709682524609882</v>
      </c>
      <c r="M20" s="38">
        <f t="shared" si="4"/>
        <v>821980.0700000001</v>
      </c>
      <c r="N20" s="14">
        <f>M20/M25*100</f>
        <v>7.60968820300915</v>
      </c>
      <c r="O20" s="25"/>
      <c r="P20" s="11"/>
      <c r="Q20" s="11"/>
      <c r="S20" s="44"/>
      <c r="T20" s="45"/>
      <c r="U20" s="44"/>
      <c r="V20" s="45"/>
      <c r="W20" s="44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ht="12">
      <c r="A21" s="57"/>
      <c r="B21" s="12" t="s">
        <v>9</v>
      </c>
      <c r="C21" s="13">
        <v>627</v>
      </c>
      <c r="D21" s="14">
        <f>C21/C25*100</f>
        <v>2.065421484336397</v>
      </c>
      <c r="E21" s="38">
        <v>892742.35</v>
      </c>
      <c r="F21" s="14">
        <f>E21/E25*100</f>
        <v>11.402792887290808</v>
      </c>
      <c r="G21" s="13">
        <v>117</v>
      </c>
      <c r="H21" s="14">
        <f>G21/G25*100</f>
        <v>9.466019417475728</v>
      </c>
      <c r="I21" s="38">
        <v>163093.93</v>
      </c>
      <c r="J21" s="14">
        <f>I21/I25*100</f>
        <v>5.486570677799735</v>
      </c>
      <c r="K21" s="13">
        <f t="shared" si="3"/>
        <v>744</v>
      </c>
      <c r="L21" s="14">
        <f>K21/K25*100</f>
        <v>2.354952046339379</v>
      </c>
      <c r="M21" s="38">
        <f t="shared" si="4"/>
        <v>1055836.28</v>
      </c>
      <c r="N21" s="14">
        <f>M21/M25*100</f>
        <v>9.774671159879905</v>
      </c>
      <c r="O21" s="25"/>
      <c r="P21" s="11"/>
      <c r="Q21" s="11"/>
      <c r="S21" s="44"/>
      <c r="T21" s="45"/>
      <c r="U21" s="44"/>
      <c r="V21" s="45"/>
      <c r="W21" s="44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ht="12">
      <c r="A22" s="57"/>
      <c r="B22" s="12" t="s">
        <v>10</v>
      </c>
      <c r="C22" s="13">
        <v>413</v>
      </c>
      <c r="D22" s="14">
        <f>C22/C25*100</f>
        <v>1.3604769904799552</v>
      </c>
      <c r="E22" s="38">
        <v>1285291.38</v>
      </c>
      <c r="F22" s="14">
        <f>E22/E25*100</f>
        <v>16.416731441003314</v>
      </c>
      <c r="G22" s="13">
        <v>81</v>
      </c>
      <c r="H22" s="14">
        <f>G22/G25*100</f>
        <v>6.553398058252427</v>
      </c>
      <c r="I22" s="38">
        <v>231831.27</v>
      </c>
      <c r="J22" s="14">
        <f>I22/I25*100</f>
        <v>7.798933094438729</v>
      </c>
      <c r="K22" s="13">
        <f t="shared" si="3"/>
        <v>494</v>
      </c>
      <c r="L22" s="14">
        <f>K22/K25*100</f>
        <v>1.5636375146393187</v>
      </c>
      <c r="M22" s="38">
        <f t="shared" si="4"/>
        <v>1517122.65</v>
      </c>
      <c r="N22" s="14">
        <f>M22/M25*100</f>
        <v>14.045146291956906</v>
      </c>
      <c r="O22" s="25"/>
      <c r="P22" s="11"/>
      <c r="Q22" s="11"/>
      <c r="S22" s="44"/>
      <c r="T22" s="45"/>
      <c r="U22" s="44"/>
      <c r="V22" s="45"/>
      <c r="W22" s="44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ht="12">
      <c r="A23" s="57"/>
      <c r="B23" s="12" t="s">
        <v>11</v>
      </c>
      <c r="C23" s="13">
        <v>78</v>
      </c>
      <c r="D23" s="14">
        <f>C23/C25*100</f>
        <v>0.2569423856112264</v>
      </c>
      <c r="E23" s="38">
        <v>524952.31</v>
      </c>
      <c r="F23" s="14">
        <f>E23/E25*100</f>
        <v>6.705095223313736</v>
      </c>
      <c r="G23" s="13">
        <v>24</v>
      </c>
      <c r="H23" s="14">
        <f>G23/G25*100</f>
        <v>1.9417475728155338</v>
      </c>
      <c r="I23" s="38">
        <v>172671.65</v>
      </c>
      <c r="J23" s="14">
        <f>I23/I25*100</f>
        <v>5.80877051510929</v>
      </c>
      <c r="K23" s="13">
        <f t="shared" si="3"/>
        <v>102</v>
      </c>
      <c r="L23" s="14">
        <f>K23/K25*100</f>
        <v>0.32285632893362454</v>
      </c>
      <c r="M23" s="38">
        <f t="shared" si="4"/>
        <v>697623.9600000001</v>
      </c>
      <c r="N23" s="14">
        <f>M23/M25*100</f>
        <v>6.458430091314169</v>
      </c>
      <c r="O23" s="25"/>
      <c r="P23" s="11"/>
      <c r="Q23" s="11"/>
      <c r="S23" s="44"/>
      <c r="T23" s="45"/>
      <c r="U23" s="44"/>
      <c r="V23" s="45"/>
      <c r="W23" s="44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ht="12">
      <c r="A24" s="57"/>
      <c r="B24" s="15" t="s">
        <v>12</v>
      </c>
      <c r="C24" s="16">
        <v>17</v>
      </c>
      <c r="D24" s="17">
        <f>C24/C25*100</f>
        <v>0.056000263530651906</v>
      </c>
      <c r="E24" s="39">
        <v>387714.69</v>
      </c>
      <c r="F24" s="17">
        <f>E24/E25*100</f>
        <v>4.9521906398079585</v>
      </c>
      <c r="G24" s="16">
        <v>26</v>
      </c>
      <c r="H24" s="17">
        <f>G24/G25*100</f>
        <v>2.103559870550162</v>
      </c>
      <c r="I24" s="39">
        <v>2107272.3</v>
      </c>
      <c r="J24" s="17">
        <f>I24/I25*100</f>
        <v>70.8898143009958</v>
      </c>
      <c r="K24" s="16">
        <f t="shared" si="3"/>
        <v>43</v>
      </c>
      <c r="L24" s="17">
        <f>K24/K25*100</f>
        <v>0.13610609945241034</v>
      </c>
      <c r="M24" s="39">
        <f t="shared" si="4"/>
        <v>2494986.9899999998</v>
      </c>
      <c r="N24" s="17">
        <f>M24/M25*100</f>
        <v>23.0979725146673</v>
      </c>
      <c r="O24" s="25"/>
      <c r="P24" s="11"/>
      <c r="Q24" s="11"/>
      <c r="S24" s="44"/>
      <c r="T24" s="45"/>
      <c r="U24" s="44"/>
      <c r="V24" s="45"/>
      <c r="W24" s="44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ht="12">
      <c r="A25" s="58"/>
      <c r="B25" s="5" t="s">
        <v>13</v>
      </c>
      <c r="C25" s="9">
        <f aca="true" t="shared" si="5" ref="C25:N25">SUM(C16:C24)</f>
        <v>30357</v>
      </c>
      <c r="D25" s="18">
        <f t="shared" si="5"/>
        <v>99.99999999999997</v>
      </c>
      <c r="E25" s="36">
        <f t="shared" si="5"/>
        <v>7829155.180000001</v>
      </c>
      <c r="F25" s="18">
        <f t="shared" si="5"/>
        <v>99.99999999999999</v>
      </c>
      <c r="G25" s="9">
        <f t="shared" si="5"/>
        <v>1236</v>
      </c>
      <c r="H25" s="18">
        <f t="shared" si="5"/>
        <v>99.99999999999999</v>
      </c>
      <c r="I25" s="36">
        <f t="shared" si="5"/>
        <v>2972602.37</v>
      </c>
      <c r="J25" s="18">
        <f t="shared" si="5"/>
        <v>100</v>
      </c>
      <c r="K25" s="9">
        <f>SUM(K16:K24)</f>
        <v>31593</v>
      </c>
      <c r="L25" s="18">
        <f t="shared" si="5"/>
        <v>100.00000000000001</v>
      </c>
      <c r="M25" s="36">
        <f t="shared" si="5"/>
        <v>10801757.549999999</v>
      </c>
      <c r="N25" s="18">
        <f t="shared" si="5"/>
        <v>100.00000000000001</v>
      </c>
      <c r="O25" s="25"/>
      <c r="P25" s="11"/>
      <c r="Q25" s="11"/>
      <c r="S25" s="44"/>
      <c r="T25" s="44"/>
      <c r="U25" s="44"/>
      <c r="V25" s="44"/>
      <c r="W25" s="44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ht="12" customHeight="1">
      <c r="A26" s="56" t="s">
        <v>20</v>
      </c>
      <c r="B26" s="8" t="s">
        <v>3</v>
      </c>
      <c r="C26" s="9">
        <v>5041</v>
      </c>
      <c r="D26" s="10">
        <f>C26/C35*100</f>
        <v>23.165295712513213</v>
      </c>
      <c r="E26" s="36">
        <v>349466.79</v>
      </c>
      <c r="F26" s="10">
        <f>E26/E35*100</f>
        <v>6.824902096117431</v>
      </c>
      <c r="G26" s="9">
        <v>144</v>
      </c>
      <c r="H26" s="10">
        <f>G26/G35*100</f>
        <v>14.243323442136498</v>
      </c>
      <c r="I26" s="36">
        <v>9566.71</v>
      </c>
      <c r="J26" s="10">
        <f>I26/I35*100</f>
        <v>0.8021959452717236</v>
      </c>
      <c r="K26" s="9">
        <f aca="true" t="shared" si="6" ref="K26:K34">C26+G26</f>
        <v>5185</v>
      </c>
      <c r="L26" s="10">
        <f>K26/K35*100</f>
        <v>22.769190233620236</v>
      </c>
      <c r="M26" s="36">
        <f aca="true" t="shared" si="7" ref="M26:M34">E26+I26</f>
        <v>359033.5</v>
      </c>
      <c r="N26" s="10">
        <f>M26/M35*100</f>
        <v>5.687180808841301</v>
      </c>
      <c r="O26" s="25"/>
      <c r="P26" s="11"/>
      <c r="Q26" s="11"/>
      <c r="S26" s="29"/>
      <c r="T26" s="45"/>
      <c r="U26" s="29"/>
      <c r="V26" s="45"/>
      <c r="W26" s="44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ht="12">
      <c r="A27" s="57"/>
      <c r="B27" s="12" t="s">
        <v>5</v>
      </c>
      <c r="C27" s="13">
        <v>10288</v>
      </c>
      <c r="D27" s="14">
        <f>C27/C35*100</f>
        <v>47.27723909746795</v>
      </c>
      <c r="E27" s="38">
        <v>1439220.16</v>
      </c>
      <c r="F27" s="14">
        <f>E27/E35*100</f>
        <v>28.107210664448157</v>
      </c>
      <c r="G27" s="13">
        <v>260</v>
      </c>
      <c r="H27" s="14">
        <f>G27/G35*100</f>
        <v>25.71711177052423</v>
      </c>
      <c r="I27" s="38">
        <v>38429.07</v>
      </c>
      <c r="J27" s="14">
        <f>I27/I35*100</f>
        <v>3.222387229733444</v>
      </c>
      <c r="K27" s="13">
        <f t="shared" si="6"/>
        <v>10548</v>
      </c>
      <c r="L27" s="14">
        <f>K27/K35*100</f>
        <v>46.320042157034955</v>
      </c>
      <c r="M27" s="38">
        <f t="shared" si="7"/>
        <v>1477649.23</v>
      </c>
      <c r="N27" s="14">
        <f>M27/M35*100</f>
        <v>23.406334904835138</v>
      </c>
      <c r="O27" s="25"/>
      <c r="P27" s="11"/>
      <c r="Q27" s="11"/>
      <c r="S27" s="29"/>
      <c r="T27" s="45"/>
      <c r="U27" s="29"/>
      <c r="V27" s="45"/>
      <c r="W27" s="44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ht="12">
      <c r="A28" s="57"/>
      <c r="B28" s="12" t="s">
        <v>6</v>
      </c>
      <c r="C28" s="13">
        <v>3150</v>
      </c>
      <c r="D28" s="14">
        <f>C28/C35*100</f>
        <v>14.475437709664076</v>
      </c>
      <c r="E28" s="38">
        <v>761191.64</v>
      </c>
      <c r="F28" s="14">
        <f>E28/E35*100</f>
        <v>14.865671268457485</v>
      </c>
      <c r="G28" s="13">
        <v>150</v>
      </c>
      <c r="H28" s="14">
        <f>G28/G35*100</f>
        <v>14.836795252225517</v>
      </c>
      <c r="I28" s="38">
        <v>36571.36</v>
      </c>
      <c r="J28" s="14">
        <f>I28/I35*100</f>
        <v>3.0666129427015667</v>
      </c>
      <c r="K28" s="13">
        <f t="shared" si="6"/>
        <v>3300</v>
      </c>
      <c r="L28" s="14">
        <f>K28/K35*100</f>
        <v>14.4914807658528</v>
      </c>
      <c r="M28" s="38">
        <f t="shared" si="7"/>
        <v>797763</v>
      </c>
      <c r="N28" s="14">
        <f>M28/M35*100</f>
        <v>12.636766272795333</v>
      </c>
      <c r="O28" s="25"/>
      <c r="P28" s="11"/>
      <c r="Q28" s="11"/>
      <c r="S28" s="29"/>
      <c r="T28" s="45"/>
      <c r="U28" s="29"/>
      <c r="V28" s="45"/>
      <c r="W28" s="44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ht="12">
      <c r="A29" s="57"/>
      <c r="B29" s="12" t="s">
        <v>7</v>
      </c>
      <c r="C29" s="13">
        <v>1967</v>
      </c>
      <c r="D29" s="14">
        <f>C29/C35*100</f>
        <v>9.039106658701346</v>
      </c>
      <c r="E29" s="38">
        <v>737646.29</v>
      </c>
      <c r="F29" s="14">
        <f>E29/E35*100</f>
        <v>14.405843001030933</v>
      </c>
      <c r="G29" s="13">
        <v>187</v>
      </c>
      <c r="H29" s="14">
        <f>G29/G35*100</f>
        <v>18.496538081107815</v>
      </c>
      <c r="I29" s="38">
        <v>72451.29</v>
      </c>
      <c r="J29" s="14">
        <f>I29/I35*100</f>
        <v>6.075247505956152</v>
      </c>
      <c r="K29" s="13">
        <f t="shared" si="6"/>
        <v>2154</v>
      </c>
      <c r="L29" s="14">
        <f>K29/K35*100</f>
        <v>9.458984718074829</v>
      </c>
      <c r="M29" s="38">
        <f t="shared" si="7"/>
        <v>810097.5800000001</v>
      </c>
      <c r="N29" s="14">
        <f>M29/M35*100</f>
        <v>12.832149117741887</v>
      </c>
      <c r="O29" s="25"/>
      <c r="P29" s="11"/>
      <c r="Q29" s="11"/>
      <c r="S29" s="29"/>
      <c r="T29" s="45"/>
      <c r="U29" s="29"/>
      <c r="V29" s="45"/>
      <c r="W29" s="44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ht="12">
      <c r="A30" s="57"/>
      <c r="B30" s="12" t="s">
        <v>8</v>
      </c>
      <c r="C30" s="13">
        <v>811</v>
      </c>
      <c r="D30" s="14">
        <f>C30/C35*100</f>
        <v>3.7268507881071637</v>
      </c>
      <c r="E30" s="38">
        <v>553901.93</v>
      </c>
      <c r="F30" s="14">
        <f>E30/E35*100</f>
        <v>10.817412559003078</v>
      </c>
      <c r="G30" s="13">
        <v>116</v>
      </c>
      <c r="H30" s="14">
        <f>G30/G35*100</f>
        <v>11.473788328387736</v>
      </c>
      <c r="I30" s="38">
        <v>79414.41</v>
      </c>
      <c r="J30" s="14">
        <f>I30/I35*100</f>
        <v>6.6591249968010136</v>
      </c>
      <c r="K30" s="13">
        <f t="shared" si="6"/>
        <v>927</v>
      </c>
      <c r="L30" s="14">
        <f>K30/K35*100</f>
        <v>4.0707886878622865</v>
      </c>
      <c r="M30" s="38">
        <f t="shared" si="7"/>
        <v>633316.3400000001</v>
      </c>
      <c r="N30" s="14">
        <f>M30/M35*100</f>
        <v>10.031889878726117</v>
      </c>
      <c r="O30" s="25"/>
      <c r="P30" s="11"/>
      <c r="Q30" s="11"/>
      <c r="S30" s="29"/>
      <c r="T30" s="45"/>
      <c r="U30" s="29"/>
      <c r="V30" s="45"/>
      <c r="W30" s="44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ht="12">
      <c r="A31" s="57"/>
      <c r="B31" s="12" t="s">
        <v>9</v>
      </c>
      <c r="C31" s="13">
        <v>315</v>
      </c>
      <c r="D31" s="14">
        <f>C31/C35*100</f>
        <v>1.4475437709664079</v>
      </c>
      <c r="E31" s="38">
        <v>437765.77</v>
      </c>
      <c r="F31" s="14">
        <f>E31/E35*100</f>
        <v>8.549334605675869</v>
      </c>
      <c r="G31" s="13">
        <v>85</v>
      </c>
      <c r="H31" s="14">
        <f>G31/G35*100</f>
        <v>8.40751730959446</v>
      </c>
      <c r="I31" s="38">
        <v>120357.59</v>
      </c>
      <c r="J31" s="14">
        <f>I31/I35*100</f>
        <v>10.092327527507008</v>
      </c>
      <c r="K31" s="13">
        <f t="shared" si="6"/>
        <v>400</v>
      </c>
      <c r="L31" s="14">
        <f>K31/K35*100</f>
        <v>1.756543123133673</v>
      </c>
      <c r="M31" s="38">
        <f t="shared" si="7"/>
        <v>558123.36</v>
      </c>
      <c r="N31" s="14">
        <f>M31/M35*100</f>
        <v>8.840814191316479</v>
      </c>
      <c r="O31" s="25"/>
      <c r="P31" s="11"/>
      <c r="Q31" s="11"/>
      <c r="S31" s="29"/>
      <c r="T31" s="45"/>
      <c r="U31" s="29"/>
      <c r="V31" s="45"/>
      <c r="W31" s="44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ht="12">
      <c r="A32" s="57"/>
      <c r="B32" s="12" t="s">
        <v>10</v>
      </c>
      <c r="C32" s="13">
        <v>146</v>
      </c>
      <c r="D32" s="14">
        <f>C32/C35*100</f>
        <v>0.6709250494003033</v>
      </c>
      <c r="E32" s="38">
        <v>428770.95</v>
      </c>
      <c r="F32" s="14">
        <f>E32/E35*100</f>
        <v>8.37367051504168</v>
      </c>
      <c r="G32" s="13">
        <v>36</v>
      </c>
      <c r="H32" s="14">
        <f>G32/G35*100</f>
        <v>3.5608308605341246</v>
      </c>
      <c r="I32" s="38">
        <v>105980.32</v>
      </c>
      <c r="J32" s="14">
        <f>I32/I35*100</f>
        <v>8.886752392682517</v>
      </c>
      <c r="K32" s="13">
        <f t="shared" si="6"/>
        <v>182</v>
      </c>
      <c r="L32" s="14">
        <f>K32/K35*100</f>
        <v>0.7992271210258213</v>
      </c>
      <c r="M32" s="38">
        <f t="shared" si="7"/>
        <v>534751.27</v>
      </c>
      <c r="N32" s="14">
        <f>M32/M35*100</f>
        <v>8.470594415973757</v>
      </c>
      <c r="O32" s="25"/>
      <c r="P32" s="11"/>
      <c r="Q32" s="11"/>
      <c r="S32" s="29"/>
      <c r="T32" s="45"/>
      <c r="U32" s="29"/>
      <c r="V32" s="45"/>
      <c r="W32" s="44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ht="12">
      <c r="A33" s="57"/>
      <c r="B33" s="12" t="s">
        <v>11</v>
      </c>
      <c r="C33" s="13">
        <v>30</v>
      </c>
      <c r="D33" s="14">
        <f>C33/C35*100</f>
        <v>0.13786131152061026</v>
      </c>
      <c r="E33" s="38">
        <v>224267.87</v>
      </c>
      <c r="F33" s="14">
        <f>E33/E35*100</f>
        <v>4.3798332197883285</v>
      </c>
      <c r="G33" s="13">
        <v>18</v>
      </c>
      <c r="H33" s="14">
        <f>G33/G35*100</f>
        <v>1.7804154302670623</v>
      </c>
      <c r="I33" s="38">
        <v>123677.2</v>
      </c>
      <c r="J33" s="14">
        <f>I33/I35*100</f>
        <v>10.370686303082254</v>
      </c>
      <c r="K33" s="13">
        <f t="shared" si="6"/>
        <v>48</v>
      </c>
      <c r="L33" s="14">
        <f>K33/K35*100</f>
        <v>0.21078517477604075</v>
      </c>
      <c r="M33" s="38">
        <f t="shared" si="7"/>
        <v>347945.07</v>
      </c>
      <c r="N33" s="14">
        <f>M33/M35*100</f>
        <v>5.511537292856915</v>
      </c>
      <c r="O33" s="25"/>
      <c r="P33" s="11"/>
      <c r="Q33" s="11"/>
      <c r="S33" s="29"/>
      <c r="T33" s="45"/>
      <c r="U33" s="29"/>
      <c r="V33" s="45"/>
      <c r="W33" s="44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2">
      <c r="A34" s="57"/>
      <c r="B34" s="15" t="s">
        <v>12</v>
      </c>
      <c r="C34" s="16">
        <v>13</v>
      </c>
      <c r="D34" s="17">
        <f>C34/C35*100</f>
        <v>0.059739901658931116</v>
      </c>
      <c r="E34" s="39">
        <v>188234.58</v>
      </c>
      <c r="F34" s="17">
        <f>E34/E35*100</f>
        <v>3.6761220704370343</v>
      </c>
      <c r="G34" s="16">
        <v>15</v>
      </c>
      <c r="H34" s="17">
        <f>G34/G35*100</f>
        <v>1.483679525222552</v>
      </c>
      <c r="I34" s="39">
        <v>606117.29</v>
      </c>
      <c r="J34" s="17">
        <f>I34/I35*100</f>
        <v>50.824665156264324</v>
      </c>
      <c r="K34" s="16">
        <f t="shared" si="6"/>
        <v>28</v>
      </c>
      <c r="L34" s="17">
        <f>K34/K35*100</f>
        <v>0.12295801861935711</v>
      </c>
      <c r="M34" s="39">
        <f t="shared" si="7"/>
        <v>794351.87</v>
      </c>
      <c r="N34" s="17">
        <f>M34/M35*100</f>
        <v>12.582733116913047</v>
      </c>
      <c r="O34" s="25"/>
      <c r="P34" s="11"/>
      <c r="Q34" s="11"/>
      <c r="S34" s="29"/>
      <c r="T34" s="45"/>
      <c r="U34" s="29"/>
      <c r="V34" s="45"/>
      <c r="W34" s="44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ht="12">
      <c r="A35" s="58"/>
      <c r="B35" s="5" t="s">
        <v>13</v>
      </c>
      <c r="C35" s="9">
        <f aca="true" t="shared" si="8" ref="C35:N35">SUM(C26:C34)</f>
        <v>21761</v>
      </c>
      <c r="D35" s="18">
        <f t="shared" si="8"/>
        <v>100</v>
      </c>
      <c r="E35" s="36">
        <f>SUM(E26:E34)</f>
        <v>5120465.98</v>
      </c>
      <c r="F35" s="18">
        <f t="shared" si="8"/>
        <v>99.99999999999999</v>
      </c>
      <c r="G35" s="9">
        <f t="shared" si="8"/>
        <v>1011</v>
      </c>
      <c r="H35" s="18">
        <f t="shared" si="8"/>
        <v>99.99999999999999</v>
      </c>
      <c r="I35" s="36">
        <f t="shared" si="8"/>
        <v>1192565.24</v>
      </c>
      <c r="J35" s="18">
        <f t="shared" si="8"/>
        <v>100</v>
      </c>
      <c r="K35" s="9">
        <f t="shared" si="8"/>
        <v>22772</v>
      </c>
      <c r="L35" s="18">
        <f t="shared" si="8"/>
        <v>99.99999999999999</v>
      </c>
      <c r="M35" s="36">
        <f t="shared" si="8"/>
        <v>6313031.220000002</v>
      </c>
      <c r="N35" s="18">
        <f t="shared" si="8"/>
        <v>99.99999999999997</v>
      </c>
      <c r="O35" s="25"/>
      <c r="P35" s="11"/>
      <c r="Q35" s="11"/>
      <c r="S35" s="44"/>
      <c r="T35" s="44"/>
      <c r="U35" s="44"/>
      <c r="V35" s="44"/>
      <c r="W35" s="44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ht="12" customHeight="1">
      <c r="A36" s="56" t="s">
        <v>21</v>
      </c>
      <c r="B36" s="8" t="s">
        <v>3</v>
      </c>
      <c r="C36" s="9">
        <v>7815</v>
      </c>
      <c r="D36" s="10">
        <f>C36/C45*100</f>
        <v>24.837909992372236</v>
      </c>
      <c r="E36" s="36">
        <v>563930.07</v>
      </c>
      <c r="F36" s="10">
        <f>E36/E45*100</f>
        <v>7.7706721525302225</v>
      </c>
      <c r="G36" s="9">
        <v>135</v>
      </c>
      <c r="H36" s="10">
        <f>G36/G45*100</f>
        <v>13.222331047992164</v>
      </c>
      <c r="I36" s="36">
        <v>8019.17</v>
      </c>
      <c r="J36" s="10">
        <f>I36/I45*100</f>
        <v>0.5777545995593121</v>
      </c>
      <c r="K36" s="9">
        <f aca="true" t="shared" si="9" ref="K36:K44">C36+G36</f>
        <v>7950</v>
      </c>
      <c r="L36" s="10">
        <f>K36/K45*100</f>
        <v>24.47283361551485</v>
      </c>
      <c r="M36" s="36">
        <f aca="true" t="shared" si="10" ref="M36:M44">E36+I36</f>
        <v>571949.24</v>
      </c>
      <c r="N36" s="10">
        <f>M36/M45*100</f>
        <v>6.615840610403309</v>
      </c>
      <c r="O36" s="25"/>
      <c r="P36" s="11"/>
      <c r="Q36" s="11"/>
      <c r="S36" s="44"/>
      <c r="T36" s="45"/>
      <c r="U36" s="44"/>
      <c r="V36" s="45"/>
      <c r="W36" s="44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ht="12">
      <c r="A37" s="57"/>
      <c r="B37" s="12" t="s">
        <v>5</v>
      </c>
      <c r="C37" s="13">
        <v>17010</v>
      </c>
      <c r="D37" s="14">
        <f>C37/C45*100</f>
        <v>54.06178489702517</v>
      </c>
      <c r="E37" s="38">
        <v>2210050.78</v>
      </c>
      <c r="F37" s="14">
        <f>E37/E45*100</f>
        <v>30.453385916845498</v>
      </c>
      <c r="G37" s="13">
        <v>263</v>
      </c>
      <c r="H37" s="14">
        <f>G37/G45*100</f>
        <v>25.759059745347702</v>
      </c>
      <c r="I37" s="38">
        <v>38291.14</v>
      </c>
      <c r="J37" s="14">
        <f>I37/I45*100</f>
        <v>2.758749628374203</v>
      </c>
      <c r="K37" s="13">
        <f t="shared" si="9"/>
        <v>17273</v>
      </c>
      <c r="L37" s="14">
        <f>K37/K45*100</f>
        <v>53.172233338463904</v>
      </c>
      <c r="M37" s="38">
        <f t="shared" si="10"/>
        <v>2248341.92</v>
      </c>
      <c r="N37" s="14">
        <f>M37/M45*100</f>
        <v>26.00697883680752</v>
      </c>
      <c r="O37" s="25"/>
      <c r="P37" s="11"/>
      <c r="Q37" s="11"/>
      <c r="S37" s="44"/>
      <c r="T37" s="45"/>
      <c r="U37" s="44"/>
      <c r="V37" s="45"/>
      <c r="W37" s="44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ht="12">
      <c r="A38" s="57"/>
      <c r="B38" s="12" t="s">
        <v>6</v>
      </c>
      <c r="C38" s="13">
        <v>3051</v>
      </c>
      <c r="D38" s="14">
        <f>C38/C45*100</f>
        <v>9.696796338672769</v>
      </c>
      <c r="E38" s="38">
        <v>731775.33</v>
      </c>
      <c r="F38" s="14">
        <f>E38/E45*100</f>
        <v>10.083495243904292</v>
      </c>
      <c r="G38" s="13">
        <v>131</v>
      </c>
      <c r="H38" s="14">
        <f>G38/G45*100</f>
        <v>12.830558276199804</v>
      </c>
      <c r="I38" s="38">
        <v>32070.6</v>
      </c>
      <c r="J38" s="14">
        <f>I38/I45*100</f>
        <v>2.3105803544041184</v>
      </c>
      <c r="K38" s="13">
        <f t="shared" si="9"/>
        <v>3182</v>
      </c>
      <c r="L38" s="14">
        <f>K38/K45*100</f>
        <v>9.795290133907958</v>
      </c>
      <c r="M38" s="38">
        <f t="shared" si="10"/>
        <v>763845.9299999999</v>
      </c>
      <c r="N38" s="14">
        <f>M38/M45*100</f>
        <v>8.83554443360268</v>
      </c>
      <c r="O38" s="25"/>
      <c r="P38" s="11"/>
      <c r="Q38" s="11"/>
      <c r="S38" s="44"/>
      <c r="T38" s="45"/>
      <c r="U38" s="44"/>
      <c r="V38" s="45"/>
      <c r="W38" s="44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ht="12">
      <c r="A39" s="57"/>
      <c r="B39" s="12" t="s">
        <v>7</v>
      </c>
      <c r="C39" s="13">
        <v>1716</v>
      </c>
      <c r="D39" s="14">
        <f>C39/C45*100</f>
        <v>5.453852021357742</v>
      </c>
      <c r="E39" s="38">
        <v>648203.95</v>
      </c>
      <c r="F39" s="14">
        <f>E39/E45*100</f>
        <v>8.931923746192668</v>
      </c>
      <c r="G39" s="13">
        <v>144</v>
      </c>
      <c r="H39" s="14">
        <f>G39/G45*100</f>
        <v>14.103819784524976</v>
      </c>
      <c r="I39" s="38">
        <v>56874.69</v>
      </c>
      <c r="J39" s="14">
        <f>I39/I45*100</f>
        <v>4.097632765736356</v>
      </c>
      <c r="K39" s="13">
        <f t="shared" si="9"/>
        <v>1860</v>
      </c>
      <c r="L39" s="14">
        <f>K39/K45*100</f>
        <v>5.725719562875174</v>
      </c>
      <c r="M39" s="38">
        <f t="shared" si="10"/>
        <v>705078.6399999999</v>
      </c>
      <c r="N39" s="14">
        <f>M39/M45*100</f>
        <v>8.155772529813895</v>
      </c>
      <c r="O39" s="25"/>
      <c r="P39" s="11"/>
      <c r="Q39" s="11"/>
      <c r="S39" s="44"/>
      <c r="T39" s="45"/>
      <c r="U39" s="44"/>
      <c r="V39" s="45"/>
      <c r="W39" s="44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ht="12">
      <c r="A40" s="57"/>
      <c r="B40" s="12" t="s">
        <v>8</v>
      </c>
      <c r="C40" s="13">
        <v>971</v>
      </c>
      <c r="D40" s="14">
        <f>C40/C45*100</f>
        <v>3.0860666158148997</v>
      </c>
      <c r="E40" s="38">
        <v>682617.82</v>
      </c>
      <c r="F40" s="14">
        <f>E40/E45*100</f>
        <v>9.406129530732219</v>
      </c>
      <c r="G40" s="13">
        <v>155</v>
      </c>
      <c r="H40" s="14">
        <f>G40/G45*100</f>
        <v>15.181194906953966</v>
      </c>
      <c r="I40" s="38">
        <v>107935.01</v>
      </c>
      <c r="J40" s="14">
        <f>I40/I45*100</f>
        <v>7.776359458769466</v>
      </c>
      <c r="K40" s="13">
        <f t="shared" si="9"/>
        <v>1126</v>
      </c>
      <c r="L40" s="14">
        <f>K40/K45*100</f>
        <v>3.4662151762351856</v>
      </c>
      <c r="M40" s="38">
        <f t="shared" si="10"/>
        <v>790552.83</v>
      </c>
      <c r="N40" s="14">
        <f>M40/M45*100</f>
        <v>9.144467990521786</v>
      </c>
      <c r="O40" s="25"/>
      <c r="P40" s="11"/>
      <c r="Q40" s="11"/>
      <c r="S40" s="44"/>
      <c r="T40" s="45"/>
      <c r="U40" s="44"/>
      <c r="V40" s="45"/>
      <c r="W40" s="44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ht="12">
      <c r="A41" s="57"/>
      <c r="B41" s="12" t="s">
        <v>9</v>
      </c>
      <c r="C41" s="13">
        <v>465</v>
      </c>
      <c r="D41" s="14">
        <f>C41/C45*100</f>
        <v>1.4778794813119756</v>
      </c>
      <c r="E41" s="38">
        <v>651868.9</v>
      </c>
      <c r="F41" s="14">
        <f>E41/E45*100</f>
        <v>8.982424910114315</v>
      </c>
      <c r="G41" s="13">
        <v>84</v>
      </c>
      <c r="H41" s="14">
        <f>G41/G45*100</f>
        <v>8.227228207639568</v>
      </c>
      <c r="I41" s="38">
        <v>117034.64</v>
      </c>
      <c r="J41" s="14">
        <f>I41/I45*100</f>
        <v>8.431957617530024</v>
      </c>
      <c r="K41" s="13">
        <f t="shared" si="9"/>
        <v>549</v>
      </c>
      <c r="L41" s="14">
        <f>K41/K45*100</f>
        <v>1.6900107742034784</v>
      </c>
      <c r="M41" s="38">
        <f t="shared" si="10"/>
        <v>768903.54</v>
      </c>
      <c r="N41" s="14">
        <f>M41/M45*100</f>
        <v>8.894046725920756</v>
      </c>
      <c r="O41" s="25"/>
      <c r="P41" s="11"/>
      <c r="Q41" s="11"/>
      <c r="S41" s="44"/>
      <c r="T41" s="45"/>
      <c r="U41" s="44"/>
      <c r="V41" s="45"/>
      <c r="W41" s="44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ht="12">
      <c r="A42" s="57"/>
      <c r="B42" s="12" t="s">
        <v>10</v>
      </c>
      <c r="C42" s="13">
        <v>341</v>
      </c>
      <c r="D42" s="14">
        <f>C42/C45*100</f>
        <v>1.0837782862954488</v>
      </c>
      <c r="E42" s="38">
        <v>1030938.5</v>
      </c>
      <c r="F42" s="14">
        <f>E42/E45*100</f>
        <v>14.205812952874245</v>
      </c>
      <c r="G42" s="13">
        <v>68</v>
      </c>
      <c r="H42" s="14">
        <f>G42/G45*100</f>
        <v>6.660137120470128</v>
      </c>
      <c r="I42" s="38">
        <v>225008.96</v>
      </c>
      <c r="J42" s="14">
        <f>I42/I45*100</f>
        <v>16.211149231411387</v>
      </c>
      <c r="K42" s="13">
        <f t="shared" si="9"/>
        <v>409</v>
      </c>
      <c r="L42" s="14">
        <f>K42/K45*100</f>
        <v>1.2590426350623365</v>
      </c>
      <c r="M42" s="38">
        <f t="shared" si="10"/>
        <v>1255947.46</v>
      </c>
      <c r="N42" s="14">
        <f>M42/M45*100</f>
        <v>14.527772098098923</v>
      </c>
      <c r="O42" s="25"/>
      <c r="P42" s="11"/>
      <c r="Q42" s="11"/>
      <c r="S42" s="44"/>
      <c r="T42" s="45"/>
      <c r="U42" s="44"/>
      <c r="V42" s="45"/>
      <c r="W42" s="44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12">
      <c r="A43" s="57"/>
      <c r="B43" s="12" t="s">
        <v>11</v>
      </c>
      <c r="C43" s="13">
        <v>79</v>
      </c>
      <c r="D43" s="14">
        <f>C43/C45*100</f>
        <v>0.25108060005085175</v>
      </c>
      <c r="E43" s="38">
        <v>515170.28</v>
      </c>
      <c r="F43" s="14">
        <f>E43/E45*100</f>
        <v>7.098786820513399</v>
      </c>
      <c r="G43" s="13">
        <v>22</v>
      </c>
      <c r="H43" s="14">
        <f>G43/G45*100</f>
        <v>2.1547502448579823</v>
      </c>
      <c r="I43" s="38">
        <v>146517.11</v>
      </c>
      <c r="J43" s="14">
        <f>I43/I45*100</f>
        <v>10.556071790052794</v>
      </c>
      <c r="K43" s="13">
        <f t="shared" si="9"/>
        <v>101</v>
      </c>
      <c r="L43" s="14">
        <f>K43/K45*100</f>
        <v>0.3109127289518239</v>
      </c>
      <c r="M43" s="38">
        <f t="shared" si="10"/>
        <v>661687.39</v>
      </c>
      <c r="N43" s="14">
        <f>M43/M45*100</f>
        <v>7.65385806991154</v>
      </c>
      <c r="O43" s="25"/>
      <c r="P43" s="11"/>
      <c r="Q43" s="11"/>
      <c r="S43" s="44"/>
      <c r="T43" s="45"/>
      <c r="U43" s="44"/>
      <c r="V43" s="45"/>
      <c r="W43" s="44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2">
      <c r="A44" s="57"/>
      <c r="B44" s="15" t="s">
        <v>12</v>
      </c>
      <c r="C44" s="16">
        <v>16</v>
      </c>
      <c r="D44" s="17">
        <f>C44/C45*100</f>
        <v>0.05085176709890668</v>
      </c>
      <c r="E44" s="39">
        <v>222603.84</v>
      </c>
      <c r="F44" s="17">
        <f>E44/E45*100</f>
        <v>3.067368726293126</v>
      </c>
      <c r="G44" s="16">
        <v>19</v>
      </c>
      <c r="H44" s="17">
        <f>G44/G45*100</f>
        <v>1.860920666013712</v>
      </c>
      <c r="I44" s="39">
        <v>656237.63</v>
      </c>
      <c r="J44" s="17">
        <f>I44/I45*100</f>
        <v>47.27974455416234</v>
      </c>
      <c r="K44" s="16">
        <f t="shared" si="9"/>
        <v>35</v>
      </c>
      <c r="L44" s="17">
        <f>K44/K45*100</f>
        <v>0.10774203478528552</v>
      </c>
      <c r="M44" s="39">
        <f t="shared" si="10"/>
        <v>878841.47</v>
      </c>
      <c r="N44" s="17">
        <f>M44/M45*100</f>
        <v>10.165718704919586</v>
      </c>
      <c r="O44" s="25"/>
      <c r="P44" s="11"/>
      <c r="Q44" s="11"/>
      <c r="S44" s="44"/>
      <c r="T44" s="45"/>
      <c r="U44" s="44"/>
      <c r="V44" s="45"/>
      <c r="W44" s="44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ht="12">
      <c r="A45" s="58"/>
      <c r="B45" s="5" t="s">
        <v>13</v>
      </c>
      <c r="C45" s="9">
        <f aca="true" t="shared" si="11" ref="C45:N45">SUM(C36:C44)</f>
        <v>31464</v>
      </c>
      <c r="D45" s="18">
        <f t="shared" si="11"/>
        <v>100.00000000000001</v>
      </c>
      <c r="E45" s="36">
        <f t="shared" si="11"/>
        <v>7257159.470000001</v>
      </c>
      <c r="F45" s="18">
        <f t="shared" si="11"/>
        <v>99.99999999999997</v>
      </c>
      <c r="G45" s="9">
        <f t="shared" si="11"/>
        <v>1021</v>
      </c>
      <c r="H45" s="18">
        <f t="shared" si="11"/>
        <v>100</v>
      </c>
      <c r="I45" s="36">
        <f t="shared" si="11"/>
        <v>1387988.95</v>
      </c>
      <c r="J45" s="18">
        <f t="shared" si="11"/>
        <v>100</v>
      </c>
      <c r="K45" s="9">
        <f t="shared" si="11"/>
        <v>32485</v>
      </c>
      <c r="L45" s="18">
        <f t="shared" si="11"/>
        <v>99.99999999999999</v>
      </c>
      <c r="M45" s="36">
        <f t="shared" si="11"/>
        <v>8645148.42</v>
      </c>
      <c r="N45" s="18">
        <f t="shared" si="11"/>
        <v>99.99999999999999</v>
      </c>
      <c r="O45" s="25"/>
      <c r="P45" s="11"/>
      <c r="Q45" s="11"/>
      <c r="S45" s="44"/>
      <c r="T45" s="44"/>
      <c r="U45" s="44"/>
      <c r="V45" s="44"/>
      <c r="W45" s="44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ht="12" customHeight="1">
      <c r="A46" s="56" t="s">
        <v>22</v>
      </c>
      <c r="B46" s="8" t="s">
        <v>3</v>
      </c>
      <c r="C46" s="9">
        <v>3684</v>
      </c>
      <c r="D46" s="10">
        <f>C46/C55*100</f>
        <v>11.055758958045736</v>
      </c>
      <c r="E46" s="36">
        <v>263210.28000000026</v>
      </c>
      <c r="F46" s="10">
        <f>E46/E55*100</f>
        <v>2.5184359920018173</v>
      </c>
      <c r="G46" s="9">
        <v>78</v>
      </c>
      <c r="H46" s="10">
        <f>G46/G55*100</f>
        <v>8.289054197662061</v>
      </c>
      <c r="I46" s="36">
        <v>4162.559999999999</v>
      </c>
      <c r="J46" s="10">
        <f>I46/I55*100</f>
        <v>0.19401476819594116</v>
      </c>
      <c r="K46" s="9">
        <f aca="true" t="shared" si="12" ref="K46:K54">C46+G46</f>
        <v>3762</v>
      </c>
      <c r="L46" s="10">
        <f>K46/K55*100</f>
        <v>10.979774100341476</v>
      </c>
      <c r="M46" s="36">
        <f aca="true" t="shared" si="13" ref="M46:M54">E46+I46</f>
        <v>267372.84000000026</v>
      </c>
      <c r="N46" s="10">
        <f>M46/M55*100</f>
        <v>2.12254150669699</v>
      </c>
      <c r="O46" s="25"/>
      <c r="P46" s="11"/>
      <c r="Q46" s="11"/>
      <c r="S46" s="44"/>
      <c r="T46" s="45"/>
      <c r="U46" s="45"/>
      <c r="V46" s="45"/>
      <c r="W46" s="44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2">
      <c r="A47" s="57"/>
      <c r="B47" s="12" t="s">
        <v>5</v>
      </c>
      <c r="C47" s="13">
        <v>17054</v>
      </c>
      <c r="D47" s="14">
        <f>C47/C55*100</f>
        <v>51.17940099633876</v>
      </c>
      <c r="E47" s="38">
        <v>2388338.06000002</v>
      </c>
      <c r="F47" s="14">
        <f>E47/E55*100</f>
        <v>22.85198181230551</v>
      </c>
      <c r="G47" s="13">
        <v>146</v>
      </c>
      <c r="H47" s="14">
        <f>G47/G55*100</f>
        <v>15.5154091392136</v>
      </c>
      <c r="I47" s="38">
        <v>22065.339999999997</v>
      </c>
      <c r="J47" s="14">
        <f>I47/I55*100</f>
        <v>1.0284540824071315</v>
      </c>
      <c r="K47" s="13">
        <f t="shared" si="12"/>
        <v>17200</v>
      </c>
      <c r="L47" s="14">
        <f>K47/K55*100</f>
        <v>50.19992411639378</v>
      </c>
      <c r="M47" s="38">
        <f t="shared" si="13"/>
        <v>2410403.40000002</v>
      </c>
      <c r="N47" s="14">
        <f>M47/M55*100</f>
        <v>19.135007371667164</v>
      </c>
      <c r="O47" s="25"/>
      <c r="P47" s="11"/>
      <c r="Q47" s="11"/>
      <c r="S47" s="44"/>
      <c r="T47" s="45"/>
      <c r="U47" s="45"/>
      <c r="V47" s="45"/>
      <c r="W47" s="44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2">
      <c r="A48" s="57"/>
      <c r="B48" s="12" t="s">
        <v>6</v>
      </c>
      <c r="C48" s="13">
        <v>4551</v>
      </c>
      <c r="D48" s="14">
        <f>C48/C55*100</f>
        <v>13.657643598823599</v>
      </c>
      <c r="E48" s="38">
        <v>1104385.2099999997</v>
      </c>
      <c r="F48" s="14">
        <f>E48/E55*100</f>
        <v>10.566925660724506</v>
      </c>
      <c r="G48" s="13">
        <v>88</v>
      </c>
      <c r="H48" s="14">
        <f>G48/G55*100</f>
        <v>9.351753453772583</v>
      </c>
      <c r="I48" s="38">
        <v>21608.19000000001</v>
      </c>
      <c r="J48" s="14">
        <f>I48/I55*100</f>
        <v>1.0071465574031022</v>
      </c>
      <c r="K48" s="13">
        <f t="shared" si="12"/>
        <v>4639</v>
      </c>
      <c r="L48" s="14">
        <f>K48/K55*100</f>
        <v>13.539386510229695</v>
      </c>
      <c r="M48" s="38">
        <f t="shared" si="13"/>
        <v>1125993.3999999997</v>
      </c>
      <c r="N48" s="14">
        <f>M48/M55*100</f>
        <v>8.938707939695234</v>
      </c>
      <c r="O48" s="25"/>
      <c r="P48" s="11"/>
      <c r="Q48" s="11"/>
      <c r="S48" s="44"/>
      <c r="T48" s="45"/>
      <c r="U48" s="45"/>
      <c r="V48" s="45"/>
      <c r="W48" s="44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12">
      <c r="A49" s="57"/>
      <c r="B49" s="12" t="s">
        <v>7</v>
      </c>
      <c r="C49" s="13">
        <v>3623</v>
      </c>
      <c r="D49" s="14">
        <f>C49/C55*100</f>
        <v>10.872696716883741</v>
      </c>
      <c r="E49" s="38">
        <v>1379430.2700000019</v>
      </c>
      <c r="F49" s="14">
        <f>E49/E55*100</f>
        <v>13.198598627776947</v>
      </c>
      <c r="G49" s="13">
        <v>146</v>
      </c>
      <c r="H49" s="14">
        <f>G49/G55*100</f>
        <v>15.5154091392136</v>
      </c>
      <c r="I49" s="38">
        <v>57321.07999999998</v>
      </c>
      <c r="J49" s="14">
        <f>I49/I55*100</f>
        <v>2.671705885066161</v>
      </c>
      <c r="K49" s="13">
        <f t="shared" si="12"/>
        <v>3769</v>
      </c>
      <c r="L49" s="14">
        <f>K49/K55*100</f>
        <v>11.000204302016753</v>
      </c>
      <c r="M49" s="38">
        <f t="shared" si="13"/>
        <v>1436751.350000002</v>
      </c>
      <c r="N49" s="14">
        <f>M49/M55*100</f>
        <v>11.405662501763215</v>
      </c>
      <c r="O49" s="25"/>
      <c r="P49" s="11"/>
      <c r="Q49" s="11"/>
      <c r="S49" s="44"/>
      <c r="T49" s="45"/>
      <c r="U49" s="45"/>
      <c r="V49" s="45"/>
      <c r="W49" s="44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12">
      <c r="A50" s="57"/>
      <c r="B50" s="12" t="s">
        <v>8</v>
      </c>
      <c r="C50" s="13">
        <v>2666</v>
      </c>
      <c r="D50" s="14">
        <f>C50/C55*100</f>
        <v>8.000720244883262</v>
      </c>
      <c r="E50" s="38">
        <v>1849191.1700000023</v>
      </c>
      <c r="F50" s="14">
        <f>E50/E55*100</f>
        <v>17.693342367250825</v>
      </c>
      <c r="G50" s="13">
        <v>174</v>
      </c>
      <c r="H50" s="14">
        <f>G50/G55*100</f>
        <v>18.49096705632306</v>
      </c>
      <c r="I50" s="38">
        <v>122522.73000000001</v>
      </c>
      <c r="J50" s="14">
        <f>I50/I55*100</f>
        <v>5.710721061001858</v>
      </c>
      <c r="K50" s="13">
        <f t="shared" si="12"/>
        <v>2840</v>
      </c>
      <c r="L50" s="14">
        <f>K50/K55*100</f>
        <v>8.288824679683623</v>
      </c>
      <c r="M50" s="38">
        <f t="shared" si="13"/>
        <v>1971713.9000000022</v>
      </c>
      <c r="N50" s="14">
        <f>M50/M55*100</f>
        <v>15.652467139449913</v>
      </c>
      <c r="O50" s="25"/>
      <c r="P50" s="11"/>
      <c r="Q50" s="11"/>
      <c r="S50" s="44"/>
      <c r="T50" s="45"/>
      <c r="U50" s="45"/>
      <c r="V50" s="45"/>
      <c r="W50" s="44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ht="12">
      <c r="A51" s="57"/>
      <c r="B51" s="12" t="s">
        <v>9</v>
      </c>
      <c r="C51" s="13">
        <v>1210</v>
      </c>
      <c r="D51" s="14">
        <f>C51/C55*100</f>
        <v>3.631234619770722</v>
      </c>
      <c r="E51" s="38">
        <v>1663277.3300000017</v>
      </c>
      <c r="F51" s="14">
        <f>E51/E55*100</f>
        <v>15.914490469569367</v>
      </c>
      <c r="G51" s="13">
        <v>129</v>
      </c>
      <c r="H51" s="14">
        <f>G51/G55*100</f>
        <v>13.708820403825717</v>
      </c>
      <c r="I51" s="38">
        <v>182301.67999999996</v>
      </c>
      <c r="J51" s="14">
        <f>I51/I55*100</f>
        <v>8.49698699524587</v>
      </c>
      <c r="K51" s="13">
        <f t="shared" si="12"/>
        <v>1339</v>
      </c>
      <c r="L51" s="14">
        <f>K51/K55*100</f>
        <v>3.9080057204564693</v>
      </c>
      <c r="M51" s="38">
        <f t="shared" si="13"/>
        <v>1845579.0100000016</v>
      </c>
      <c r="N51" s="14">
        <f>M51/M55*100</f>
        <v>14.65114426960397</v>
      </c>
      <c r="O51" s="25"/>
      <c r="P51" s="11"/>
      <c r="Q51" s="11"/>
      <c r="S51" s="44"/>
      <c r="T51" s="45"/>
      <c r="U51" s="45"/>
      <c r="V51" s="45"/>
      <c r="W51" s="44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ht="12">
      <c r="A52" s="57"/>
      <c r="B52" s="12" t="s">
        <v>10</v>
      </c>
      <c r="C52" s="13">
        <v>468</v>
      </c>
      <c r="D52" s="14">
        <f>C52/C55*100</f>
        <v>1.4044775223576016</v>
      </c>
      <c r="E52" s="38">
        <v>1346710.479999999</v>
      </c>
      <c r="F52" s="14">
        <f>E52/E55*100</f>
        <v>12.885530700541171</v>
      </c>
      <c r="G52" s="13">
        <v>88</v>
      </c>
      <c r="H52" s="14">
        <f>G52/G55*100</f>
        <v>9.351753453772583</v>
      </c>
      <c r="I52" s="38">
        <v>295988.7199999999</v>
      </c>
      <c r="J52" s="14">
        <f>I52/I55*100</f>
        <v>13.795881116287415</v>
      </c>
      <c r="K52" s="13">
        <f t="shared" si="12"/>
        <v>556</v>
      </c>
      <c r="L52" s="14">
        <f>K52/K55*100</f>
        <v>1.6227417330648222</v>
      </c>
      <c r="M52" s="38">
        <f t="shared" si="13"/>
        <v>1642699.199999999</v>
      </c>
      <c r="N52" s="14">
        <f>M52/M55*100</f>
        <v>13.040581216169656</v>
      </c>
      <c r="O52" s="25"/>
      <c r="P52" s="11"/>
      <c r="Q52" s="11"/>
      <c r="S52" s="44"/>
      <c r="T52" s="45"/>
      <c r="U52" s="45"/>
      <c r="V52" s="45"/>
      <c r="W52" s="44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12">
      <c r="A53" s="57"/>
      <c r="B53" s="12" t="s">
        <v>11</v>
      </c>
      <c r="C53" s="13">
        <v>62</v>
      </c>
      <c r="D53" s="14">
        <f>C53/C55*100</f>
        <v>0.18606326150891303</v>
      </c>
      <c r="E53" s="38">
        <v>408342.65000000014</v>
      </c>
      <c r="F53" s="14">
        <f>E53/E55*100</f>
        <v>3.9070845820664766</v>
      </c>
      <c r="G53" s="13">
        <v>57</v>
      </c>
      <c r="H53" s="14">
        <f>G53/G55*100</f>
        <v>6.057385759829968</v>
      </c>
      <c r="I53" s="38">
        <v>401454.54999999993</v>
      </c>
      <c r="J53" s="14">
        <f>I53/I55*100</f>
        <v>18.711588892281643</v>
      </c>
      <c r="K53" s="13">
        <f t="shared" si="12"/>
        <v>119</v>
      </c>
      <c r="L53" s="14">
        <f>K53/K55*100</f>
        <v>0.3473134284797011</v>
      </c>
      <c r="M53" s="38">
        <f t="shared" si="13"/>
        <v>809797.2000000001</v>
      </c>
      <c r="N53" s="14">
        <f>M53/M55*100</f>
        <v>6.428581784922516</v>
      </c>
      <c r="O53" s="25"/>
      <c r="P53" s="11"/>
      <c r="Q53" s="11"/>
      <c r="S53" s="44"/>
      <c r="T53" s="45"/>
      <c r="U53" s="45"/>
      <c r="V53" s="45"/>
      <c r="W53" s="44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12">
      <c r="A54" s="57"/>
      <c r="B54" s="15" t="s">
        <v>12</v>
      </c>
      <c r="C54" s="16">
        <v>4</v>
      </c>
      <c r="D54" s="17">
        <f>C54/C55*100</f>
        <v>0.012004081387671808</v>
      </c>
      <c r="E54" s="39">
        <v>48453.43</v>
      </c>
      <c r="F54" s="17">
        <f>E54/E55*100</f>
        <v>0.4636097877633826</v>
      </c>
      <c r="G54" s="16">
        <v>35</v>
      </c>
      <c r="H54" s="17">
        <f>G54/G55*100</f>
        <v>3.7194473963868226</v>
      </c>
      <c r="I54" s="39">
        <v>1038061.31</v>
      </c>
      <c r="J54" s="17">
        <f>I54/I55*100</f>
        <v>48.38350064211089</v>
      </c>
      <c r="K54" s="16">
        <f t="shared" si="12"/>
        <v>39</v>
      </c>
      <c r="L54" s="17">
        <f>K54/K55*100</f>
        <v>0.11382540933368357</v>
      </c>
      <c r="M54" s="39">
        <f t="shared" si="13"/>
        <v>1086514.74</v>
      </c>
      <c r="N54" s="17">
        <f>M54/M55*100</f>
        <v>8.62530627003134</v>
      </c>
      <c r="O54" s="25"/>
      <c r="P54" s="11"/>
      <c r="Q54" s="11"/>
      <c r="S54" s="44"/>
      <c r="T54" s="45"/>
      <c r="U54" s="45"/>
      <c r="V54" s="45"/>
      <c r="W54" s="44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2">
      <c r="A55" s="58"/>
      <c r="B55" s="5" t="s">
        <v>13</v>
      </c>
      <c r="C55" s="9">
        <f aca="true" t="shared" si="14" ref="C55:N55">SUM(C46:C54)</f>
        <v>33322</v>
      </c>
      <c r="D55" s="18">
        <f t="shared" si="14"/>
        <v>99.99999999999999</v>
      </c>
      <c r="E55" s="36">
        <f t="shared" si="14"/>
        <v>10451338.880000025</v>
      </c>
      <c r="F55" s="18">
        <f t="shared" si="14"/>
        <v>100</v>
      </c>
      <c r="G55" s="9">
        <f t="shared" si="14"/>
        <v>941</v>
      </c>
      <c r="H55" s="18">
        <f t="shared" si="14"/>
        <v>100</v>
      </c>
      <c r="I55" s="36">
        <f t="shared" si="14"/>
        <v>2145486.1599999997</v>
      </c>
      <c r="J55" s="18">
        <f t="shared" si="14"/>
        <v>100.00000000000001</v>
      </c>
      <c r="K55" s="9">
        <f t="shared" si="14"/>
        <v>34263</v>
      </c>
      <c r="L55" s="18">
        <f t="shared" si="14"/>
        <v>100.00000000000001</v>
      </c>
      <c r="M55" s="36">
        <f t="shared" si="14"/>
        <v>12596825.040000025</v>
      </c>
      <c r="N55" s="18">
        <f t="shared" si="14"/>
        <v>100</v>
      </c>
      <c r="O55" s="25"/>
      <c r="P55" s="11"/>
      <c r="Q55" s="11"/>
      <c r="S55" s="44"/>
      <c r="T55" s="44"/>
      <c r="U55" s="44"/>
      <c r="V55" s="44"/>
      <c r="W55" s="44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2" customHeight="1">
      <c r="A56" s="56" t="s">
        <v>23</v>
      </c>
      <c r="B56" s="8" t="s">
        <v>3</v>
      </c>
      <c r="C56" s="9">
        <v>10991</v>
      </c>
      <c r="D56" s="10">
        <f>C56/C65*100</f>
        <v>26.100688672524342</v>
      </c>
      <c r="E56" s="36">
        <v>804648.34</v>
      </c>
      <c r="F56" s="10">
        <f>E56/E65*100</f>
        <v>8.190881481691811</v>
      </c>
      <c r="G56" s="9">
        <v>190</v>
      </c>
      <c r="H56" s="10">
        <f>G56/G65*100</f>
        <v>15.079365079365079</v>
      </c>
      <c r="I56" s="36">
        <v>11181.32</v>
      </c>
      <c r="J56" s="10">
        <f>I56/I65*100</f>
        <v>0.35748766572564833</v>
      </c>
      <c r="K56" s="9">
        <f aca="true" t="shared" si="15" ref="K56:K64">C56+G56</f>
        <v>11181</v>
      </c>
      <c r="L56" s="10">
        <f>K56/K65*100</f>
        <v>25.780493428637307</v>
      </c>
      <c r="M56" s="36">
        <f aca="true" t="shared" si="16" ref="M56:M64">E56+I56</f>
        <v>815829.6599999999</v>
      </c>
      <c r="N56" s="10">
        <f>M56/M65*100</f>
        <v>6.299133437913214</v>
      </c>
      <c r="O56" s="25"/>
      <c r="P56" s="11"/>
      <c r="Q56" s="11"/>
      <c r="S56" s="30"/>
      <c r="T56" s="45"/>
      <c r="U56" s="44"/>
      <c r="V56" s="45"/>
      <c r="W56" s="44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2">
      <c r="A57" s="57"/>
      <c r="B57" s="12" t="s">
        <v>5</v>
      </c>
      <c r="C57" s="13">
        <v>21764</v>
      </c>
      <c r="D57" s="14">
        <f>C57/C65*100</f>
        <v>51.68368558537164</v>
      </c>
      <c r="E57" s="38">
        <v>2848644.32</v>
      </c>
      <c r="F57" s="14">
        <f>E57/E65*100</f>
        <v>28.997646361408712</v>
      </c>
      <c r="G57" s="13">
        <v>269</v>
      </c>
      <c r="H57" s="14">
        <f>G57/G65*100</f>
        <v>21.349206349206348</v>
      </c>
      <c r="I57" s="38">
        <v>39051.42</v>
      </c>
      <c r="J57" s="14">
        <f>I57/I65*100</f>
        <v>1.2485467707812583</v>
      </c>
      <c r="K57" s="13">
        <f t="shared" si="15"/>
        <v>22033</v>
      </c>
      <c r="L57" s="14">
        <f>K57/K65*100</f>
        <v>50.80239797094765</v>
      </c>
      <c r="M57" s="38">
        <f t="shared" si="16"/>
        <v>2887695.7399999998</v>
      </c>
      <c r="N57" s="14">
        <f>M57/M65*100</f>
        <v>22.29629748243468</v>
      </c>
      <c r="O57" s="25"/>
      <c r="P57" s="11"/>
      <c r="Q57" s="11"/>
      <c r="S57" s="30"/>
      <c r="T57" s="45"/>
      <c r="U57" s="44"/>
      <c r="V57" s="45"/>
      <c r="W57" s="44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2">
      <c r="A58" s="57"/>
      <c r="B58" s="12" t="s">
        <v>6</v>
      </c>
      <c r="C58" s="13">
        <v>4425</v>
      </c>
      <c r="D58" s="14">
        <f>C58/C65*100</f>
        <v>10.508192828306816</v>
      </c>
      <c r="E58" s="38">
        <v>1049650.11</v>
      </c>
      <c r="F58" s="14">
        <f>E58/E65*100</f>
        <v>10.684865948092025</v>
      </c>
      <c r="G58" s="13">
        <v>134</v>
      </c>
      <c r="H58" s="14">
        <f>G58/G65*100</f>
        <v>10.634920634920634</v>
      </c>
      <c r="I58" s="38">
        <v>32625.88</v>
      </c>
      <c r="J58" s="14">
        <f>I58/I65*100</f>
        <v>1.0431102663589913</v>
      </c>
      <c r="K58" s="13">
        <f t="shared" si="15"/>
        <v>4559</v>
      </c>
      <c r="L58" s="14">
        <f>K58/K65*100</f>
        <v>10.511874567673507</v>
      </c>
      <c r="M58" s="38">
        <f t="shared" si="16"/>
        <v>1082275.99</v>
      </c>
      <c r="N58" s="14">
        <f>M58/M65*100</f>
        <v>8.356402337296279</v>
      </c>
      <c r="O58" s="25"/>
      <c r="P58" s="11"/>
      <c r="Q58" s="11"/>
      <c r="S58" s="30"/>
      <c r="T58" s="45"/>
      <c r="U58" s="44"/>
      <c r="V58" s="45"/>
      <c r="W58" s="44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2">
      <c r="A59" s="57"/>
      <c r="B59" s="12" t="s">
        <v>7</v>
      </c>
      <c r="C59" s="13">
        <v>2197</v>
      </c>
      <c r="D59" s="14">
        <f>C59/C65*100</f>
        <v>5.217288055093802</v>
      </c>
      <c r="E59" s="38">
        <v>826773.96</v>
      </c>
      <c r="F59" s="14">
        <f>E59/E65*100</f>
        <v>8.416108232459669</v>
      </c>
      <c r="G59" s="13">
        <v>200</v>
      </c>
      <c r="H59" s="14">
        <f>G59/G65*100</f>
        <v>15.873015873015872</v>
      </c>
      <c r="I59" s="38">
        <v>78495.96</v>
      </c>
      <c r="J59" s="14">
        <f>I59/I65*100</f>
        <v>2.5096623215589813</v>
      </c>
      <c r="K59" s="13">
        <f t="shared" si="15"/>
        <v>2397</v>
      </c>
      <c r="L59" s="14">
        <f>K59/K65*100</f>
        <v>5.52686188609638</v>
      </c>
      <c r="M59" s="38">
        <f t="shared" si="16"/>
        <v>905269.9199999999</v>
      </c>
      <c r="N59" s="14">
        <f>M59/M65*100</f>
        <v>6.989714033452793</v>
      </c>
      <c r="O59" s="25"/>
      <c r="P59" s="11"/>
      <c r="Q59" s="11"/>
      <c r="S59" s="30"/>
      <c r="T59" s="45"/>
      <c r="U59" s="44"/>
      <c r="V59" s="45"/>
      <c r="W59" s="44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2">
      <c r="A60" s="57"/>
      <c r="B60" s="12" t="s">
        <v>8</v>
      </c>
      <c r="C60" s="13">
        <v>1425</v>
      </c>
      <c r="D60" s="14">
        <f>C60/C65*100</f>
        <v>3.3839943006411777</v>
      </c>
      <c r="E60" s="38">
        <v>1001575.03</v>
      </c>
      <c r="F60" s="14">
        <f>E60/E65*100</f>
        <v>10.195487839758572</v>
      </c>
      <c r="G60" s="13">
        <v>200</v>
      </c>
      <c r="H60" s="14">
        <f>G60/G65*100</f>
        <v>15.873015873015872</v>
      </c>
      <c r="I60" s="38">
        <v>142532.99</v>
      </c>
      <c r="J60" s="14">
        <f>I60/I65*100</f>
        <v>4.557045669384042</v>
      </c>
      <c r="K60" s="13">
        <f t="shared" si="15"/>
        <v>1625</v>
      </c>
      <c r="L60" s="14">
        <f>K60/K65*100</f>
        <v>3.746829605718238</v>
      </c>
      <c r="M60" s="38">
        <f t="shared" si="16"/>
        <v>1144108.02</v>
      </c>
      <c r="N60" s="14">
        <f>M60/M65*100</f>
        <v>8.83381597742681</v>
      </c>
      <c r="O60" s="25"/>
      <c r="P60" s="11"/>
      <c r="Q60" s="11"/>
      <c r="S60" s="30"/>
      <c r="T60" s="45"/>
      <c r="U60" s="44"/>
      <c r="V60" s="45"/>
      <c r="W60" s="44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2">
      <c r="A61" s="57"/>
      <c r="B61" s="12" t="s">
        <v>9</v>
      </c>
      <c r="C61" s="13">
        <v>742</v>
      </c>
      <c r="D61" s="14">
        <f>C61/C65*100</f>
        <v>1.7620517691759676</v>
      </c>
      <c r="E61" s="38">
        <v>1030025.15</v>
      </c>
      <c r="F61" s="14">
        <f>E61/E65*100</f>
        <v>10.485094552996692</v>
      </c>
      <c r="G61" s="13">
        <v>111</v>
      </c>
      <c r="H61" s="14">
        <f>G61/G65*100</f>
        <v>8.80952380952381</v>
      </c>
      <c r="I61" s="38">
        <v>156010.93</v>
      </c>
      <c r="J61" s="14">
        <f>I61/I65*100</f>
        <v>4.98796056220442</v>
      </c>
      <c r="K61" s="13">
        <f t="shared" si="15"/>
        <v>853</v>
      </c>
      <c r="L61" s="14">
        <f>K61/K65*100</f>
        <v>1.9667973253400968</v>
      </c>
      <c r="M61" s="38">
        <f t="shared" si="16"/>
        <v>1186036.08</v>
      </c>
      <c r="N61" s="14">
        <f>M61/M65*100</f>
        <v>9.157548317254747</v>
      </c>
      <c r="O61" s="25"/>
      <c r="P61" s="11"/>
      <c r="Q61" s="11"/>
      <c r="S61" s="30"/>
      <c r="T61" s="45"/>
      <c r="U61" s="44"/>
      <c r="V61" s="45"/>
      <c r="W61" s="44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2">
      <c r="A62" s="57"/>
      <c r="B62" s="12" t="s">
        <v>10</v>
      </c>
      <c r="C62" s="13">
        <v>482</v>
      </c>
      <c r="D62" s="14">
        <f>C62/C65*100</f>
        <v>1.1446212301116123</v>
      </c>
      <c r="E62" s="38">
        <v>1450876.59</v>
      </c>
      <c r="F62" s="14">
        <f>E62/E65*100</f>
        <v>14.769132803096522</v>
      </c>
      <c r="G62" s="13">
        <v>86</v>
      </c>
      <c r="H62" s="14">
        <f>G62/G65*100</f>
        <v>6.825396825396825</v>
      </c>
      <c r="I62" s="38">
        <v>251935.72</v>
      </c>
      <c r="J62" s="14">
        <f>I62/I65*100</f>
        <v>8.054855102591693</v>
      </c>
      <c r="K62" s="13">
        <f t="shared" si="15"/>
        <v>568</v>
      </c>
      <c r="L62" s="14">
        <f>K62/K65*100</f>
        <v>1.3096610560295134</v>
      </c>
      <c r="M62" s="38">
        <f t="shared" si="16"/>
        <v>1702812.31</v>
      </c>
      <c r="N62" s="14">
        <f>M62/M65*100</f>
        <v>13.147648934964245</v>
      </c>
      <c r="O62" s="25"/>
      <c r="P62" s="11"/>
      <c r="Q62" s="11"/>
      <c r="S62" s="30"/>
      <c r="T62" s="45"/>
      <c r="U62" s="44"/>
      <c r="V62" s="45"/>
      <c r="W62" s="44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2">
      <c r="A63" s="57"/>
      <c r="B63" s="12" t="s">
        <v>11</v>
      </c>
      <c r="C63" s="13">
        <v>69</v>
      </c>
      <c r="D63" s="14">
        <f>C63/C65*100</f>
        <v>0.16385656613630967</v>
      </c>
      <c r="E63" s="38">
        <v>462831.02</v>
      </c>
      <c r="F63" s="14">
        <f>E63/E65*100</f>
        <v>4.711367491133497</v>
      </c>
      <c r="G63" s="13">
        <v>34</v>
      </c>
      <c r="H63" s="14">
        <f>G63/G65*100</f>
        <v>2.6984126984126986</v>
      </c>
      <c r="I63" s="38">
        <v>241690.58</v>
      </c>
      <c r="J63" s="14">
        <f>I63/I65*100</f>
        <v>7.7272988584601885</v>
      </c>
      <c r="K63" s="13">
        <f t="shared" si="15"/>
        <v>103</v>
      </c>
      <c r="L63" s="14">
        <f>K63/K65*100</f>
        <v>0.23749135347014066</v>
      </c>
      <c r="M63" s="13">
        <f t="shared" si="16"/>
        <v>704521.6</v>
      </c>
      <c r="N63" s="14">
        <f>M63/M65*100</f>
        <v>5.439708539515612</v>
      </c>
      <c r="O63" s="25"/>
      <c r="P63" s="11"/>
      <c r="Q63" s="11"/>
      <c r="S63" s="30"/>
      <c r="T63" s="27"/>
      <c r="V63" s="27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2">
      <c r="A64" s="57"/>
      <c r="B64" s="15" t="s">
        <v>12</v>
      </c>
      <c r="C64" s="16">
        <v>15</v>
      </c>
      <c r="D64" s="17">
        <f>C64/C65*100</f>
        <v>0.03562099263832819</v>
      </c>
      <c r="E64" s="39">
        <v>348684.22</v>
      </c>
      <c r="F64" s="17">
        <f>E64/E65*100</f>
        <v>3.5494152893624973</v>
      </c>
      <c r="G64" s="16">
        <v>36</v>
      </c>
      <c r="H64" s="17">
        <f>G64/G65*100</f>
        <v>2.857142857142857</v>
      </c>
      <c r="I64" s="39">
        <v>2174225.07</v>
      </c>
      <c r="J64" s="17">
        <f>I64/I65*100</f>
        <v>69.51403278293479</v>
      </c>
      <c r="K64" s="16">
        <f t="shared" si="15"/>
        <v>51</v>
      </c>
      <c r="L64" s="17">
        <f>K64/K65*100</f>
        <v>0.11759280608715703</v>
      </c>
      <c r="M64" s="39">
        <f t="shared" si="16"/>
        <v>2522909.29</v>
      </c>
      <c r="N64" s="17">
        <f>M64/M65*100</f>
        <v>19.47973093974162</v>
      </c>
      <c r="O64" s="25"/>
      <c r="P64" s="11"/>
      <c r="Q64" s="11"/>
      <c r="S64" s="30"/>
      <c r="T64" s="27"/>
      <c r="V64" s="27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2">
      <c r="A65" s="58"/>
      <c r="B65" s="5" t="s">
        <v>13</v>
      </c>
      <c r="C65" s="19">
        <f aca="true" t="shared" si="17" ref="C65:N65">SUM(C56:C64)</f>
        <v>42110</v>
      </c>
      <c r="D65" s="18">
        <f t="shared" si="17"/>
        <v>100</v>
      </c>
      <c r="E65" s="40">
        <f t="shared" si="17"/>
        <v>9823708.74</v>
      </c>
      <c r="F65" s="18">
        <f t="shared" si="17"/>
        <v>100</v>
      </c>
      <c r="G65" s="19">
        <f t="shared" si="17"/>
        <v>1260</v>
      </c>
      <c r="H65" s="18">
        <f t="shared" si="17"/>
        <v>100</v>
      </c>
      <c r="I65" s="40">
        <f t="shared" si="17"/>
        <v>3127749.8699999996</v>
      </c>
      <c r="J65" s="18">
        <f t="shared" si="17"/>
        <v>100.00000000000001</v>
      </c>
      <c r="K65" s="19">
        <f t="shared" si="17"/>
        <v>43370</v>
      </c>
      <c r="L65" s="18">
        <f t="shared" si="17"/>
        <v>99.99999999999999</v>
      </c>
      <c r="M65" s="40">
        <f t="shared" si="17"/>
        <v>12951458.61</v>
      </c>
      <c r="N65" s="18">
        <f t="shared" si="17"/>
        <v>100</v>
      </c>
      <c r="O65" s="25"/>
      <c r="P65" s="11"/>
      <c r="Q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2" customHeight="1">
      <c r="A66" s="56" t="s">
        <v>24</v>
      </c>
      <c r="B66" s="8" t="s">
        <v>3</v>
      </c>
      <c r="C66" s="9">
        <v>3755</v>
      </c>
      <c r="D66" s="10">
        <f>C66/C75*100</f>
        <v>18.371740300406085</v>
      </c>
      <c r="E66" s="36">
        <v>270756.74</v>
      </c>
      <c r="F66" s="10">
        <f>E66/E75*100</f>
        <v>5.209090917346192</v>
      </c>
      <c r="G66" s="9">
        <v>109</v>
      </c>
      <c r="H66" s="10">
        <f>G66/G75*100</f>
        <v>13.903061224489797</v>
      </c>
      <c r="I66" s="36">
        <v>5039.74</v>
      </c>
      <c r="J66" s="10">
        <f>I66/I75*100</f>
        <v>0.2118366514766207</v>
      </c>
      <c r="K66" s="9">
        <f aca="true" t="shared" si="18" ref="K66:K74">C66+G66</f>
        <v>3864</v>
      </c>
      <c r="L66" s="10">
        <f>K66/K75*100</f>
        <v>18.206662583046697</v>
      </c>
      <c r="M66" s="36">
        <f aca="true" t="shared" si="19" ref="M66:M74">E66+I66</f>
        <v>275796.48</v>
      </c>
      <c r="N66" s="10">
        <f>M66/M75*100</f>
        <v>3.6399923439874247</v>
      </c>
      <c r="O66" s="25"/>
      <c r="P66" s="11"/>
      <c r="Q66" s="11"/>
      <c r="S66" s="31"/>
      <c r="T66" s="27"/>
      <c r="V66" s="27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2">
      <c r="A67" s="57"/>
      <c r="B67" s="12" t="s">
        <v>5</v>
      </c>
      <c r="C67" s="13">
        <v>11670</v>
      </c>
      <c r="D67" s="14">
        <f>C67/C75*100</f>
        <v>57.09672684573609</v>
      </c>
      <c r="E67" s="38">
        <v>1534346.71</v>
      </c>
      <c r="F67" s="14">
        <f>E67/E75*100</f>
        <v>29.519307667543238</v>
      </c>
      <c r="G67" s="13">
        <v>131</v>
      </c>
      <c r="H67" s="14">
        <f>G67/G75*100</f>
        <v>16.70918367346939</v>
      </c>
      <c r="I67" s="38">
        <v>18766.57</v>
      </c>
      <c r="J67" s="14">
        <f>I67/I75*100</f>
        <v>0.7888199289053812</v>
      </c>
      <c r="K67" s="13">
        <f t="shared" si="18"/>
        <v>11801</v>
      </c>
      <c r="L67" s="14">
        <f>K67/K75*100</f>
        <v>55.60476841162889</v>
      </c>
      <c r="M67" s="38">
        <f t="shared" si="19"/>
        <v>1553113.28</v>
      </c>
      <c r="N67" s="14">
        <f>M67/M75*100</f>
        <v>20.498160268561797</v>
      </c>
      <c r="O67" s="25"/>
      <c r="P67" s="11"/>
      <c r="Q67" s="11"/>
      <c r="S67" s="31"/>
      <c r="T67" s="27"/>
      <c r="V67" s="27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2">
      <c r="A68" s="57"/>
      <c r="B68" s="12" t="s">
        <v>6</v>
      </c>
      <c r="C68" s="13">
        <v>2150</v>
      </c>
      <c r="D68" s="14">
        <f>C68/C75*100</f>
        <v>10.519105631390968</v>
      </c>
      <c r="E68" s="38">
        <v>518917.08</v>
      </c>
      <c r="F68" s="14">
        <f>E68/E75*100</f>
        <v>9.983449528472708</v>
      </c>
      <c r="G68" s="13">
        <v>81</v>
      </c>
      <c r="H68" s="14">
        <f>G68/G75*100</f>
        <v>10.331632653061225</v>
      </c>
      <c r="I68" s="38">
        <v>20008.280000000002</v>
      </c>
      <c r="J68" s="14">
        <f>I68/I75*100</f>
        <v>0.8410130357928467</v>
      </c>
      <c r="K68" s="13">
        <f t="shared" si="18"/>
        <v>2231</v>
      </c>
      <c r="L68" s="14">
        <f>K68/K75*100</f>
        <v>10.512180181878152</v>
      </c>
      <c r="M68" s="38">
        <f t="shared" si="19"/>
        <v>538925.36</v>
      </c>
      <c r="N68" s="14">
        <f>M68/M75*100</f>
        <v>7.1127963068298286</v>
      </c>
      <c r="O68" s="25"/>
      <c r="P68" s="11"/>
      <c r="Q68" s="11"/>
      <c r="S68" s="31"/>
      <c r="T68" s="27"/>
      <c r="V68" s="27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2">
      <c r="A69" s="57"/>
      <c r="B69" s="12" t="s">
        <v>7</v>
      </c>
      <c r="C69" s="13">
        <v>1394</v>
      </c>
      <c r="D69" s="14">
        <f>C69/C75*100</f>
        <v>6.820294534957679</v>
      </c>
      <c r="E69" s="38">
        <v>525146.51</v>
      </c>
      <c r="F69" s="14">
        <f>E69/E75*100</f>
        <v>10.103297578176822</v>
      </c>
      <c r="G69" s="13">
        <v>115</v>
      </c>
      <c r="H69" s="14">
        <f>G69/G75*100</f>
        <v>14.668367346938776</v>
      </c>
      <c r="I69" s="38">
        <v>45046.19</v>
      </c>
      <c r="J69" s="14">
        <f>I69/I75*100</f>
        <v>1.8934377669045699</v>
      </c>
      <c r="K69" s="13">
        <f t="shared" si="18"/>
        <v>1509</v>
      </c>
      <c r="L69" s="14">
        <f>K69/K75*100</f>
        <v>7.110210620553173</v>
      </c>
      <c r="M69" s="38">
        <f t="shared" si="19"/>
        <v>570192.7</v>
      </c>
      <c r="N69" s="14">
        <f>M69/M75*100</f>
        <v>7.525466106737542</v>
      </c>
      <c r="O69" s="25"/>
      <c r="P69" s="11"/>
      <c r="Q69" s="11"/>
      <c r="S69" s="31"/>
      <c r="T69" s="27"/>
      <c r="V69" s="27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2">
      <c r="A70" s="57"/>
      <c r="B70" s="12" t="s">
        <v>8</v>
      </c>
      <c r="C70" s="13">
        <v>802</v>
      </c>
      <c r="D70" s="14">
        <f>C70/C75*100</f>
        <v>3.9238710308723523</v>
      </c>
      <c r="E70" s="38">
        <v>557691.7200000001</v>
      </c>
      <c r="F70" s="14">
        <f>E70/E75*100</f>
        <v>10.729435113346305</v>
      </c>
      <c r="G70" s="13">
        <v>129</v>
      </c>
      <c r="H70" s="14">
        <f>G70/G75*100</f>
        <v>16.45408163265306</v>
      </c>
      <c r="I70" s="38">
        <v>92906.51</v>
      </c>
      <c r="J70" s="14">
        <f>I70/I75*100</f>
        <v>3.9051625636995513</v>
      </c>
      <c r="K70" s="13">
        <f t="shared" si="18"/>
        <v>931</v>
      </c>
      <c r="L70" s="14">
        <f>K70/K75*100</f>
        <v>4.386750223813786</v>
      </c>
      <c r="M70" s="38">
        <f t="shared" si="19"/>
        <v>650598.2300000001</v>
      </c>
      <c r="N70" s="14">
        <f>M70/M75*100</f>
        <v>8.58666715475038</v>
      </c>
      <c r="O70" s="25"/>
      <c r="P70" s="11"/>
      <c r="Q70" s="11"/>
      <c r="S70" s="31"/>
      <c r="T70" s="27"/>
      <c r="V70" s="27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2">
      <c r="A71" s="57"/>
      <c r="B71" s="12" t="s">
        <v>9</v>
      </c>
      <c r="C71" s="13">
        <v>388</v>
      </c>
      <c r="D71" s="14">
        <f>C71/C75*100</f>
        <v>1.8983316209207888</v>
      </c>
      <c r="E71" s="38">
        <v>541672.25</v>
      </c>
      <c r="F71" s="14">
        <f>E71/E75*100</f>
        <v>10.42123641189311</v>
      </c>
      <c r="G71" s="13">
        <v>90</v>
      </c>
      <c r="H71" s="14">
        <f>G71/G75*100</f>
        <v>11.479591836734695</v>
      </c>
      <c r="I71" s="38">
        <v>125566.5</v>
      </c>
      <c r="J71" s="14">
        <f>I71/I75*100</f>
        <v>5.277968089155213</v>
      </c>
      <c r="K71" s="13">
        <f t="shared" si="18"/>
        <v>478</v>
      </c>
      <c r="L71" s="14">
        <f>K71/K75*100</f>
        <v>2.2522734768882815</v>
      </c>
      <c r="M71" s="38">
        <f t="shared" si="19"/>
        <v>667238.75</v>
      </c>
      <c r="N71" s="14">
        <f>M71/M75*100</f>
        <v>8.806290571988953</v>
      </c>
      <c r="O71" s="25"/>
      <c r="P71" s="11"/>
      <c r="Q71" s="11"/>
      <c r="S71" s="31"/>
      <c r="T71" s="27"/>
      <c r="V71" s="27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2">
      <c r="A72" s="57"/>
      <c r="B72" s="12" t="s">
        <v>10</v>
      </c>
      <c r="C72" s="13">
        <v>221</v>
      </c>
      <c r="D72" s="14">
        <f>C72/C75*100</f>
        <v>1.0812662067615832</v>
      </c>
      <c r="E72" s="38">
        <v>661765.82</v>
      </c>
      <c r="F72" s="14">
        <f>E72/E75*100</f>
        <v>12.73171749066027</v>
      </c>
      <c r="G72" s="13">
        <v>58</v>
      </c>
      <c r="H72" s="14">
        <f>G72/G75*100</f>
        <v>7.3979591836734695</v>
      </c>
      <c r="I72" s="38">
        <v>177134.58</v>
      </c>
      <c r="J72" s="14">
        <f>I72/I75*100</f>
        <v>7.44554208905967</v>
      </c>
      <c r="K72" s="13">
        <f t="shared" si="18"/>
        <v>279</v>
      </c>
      <c r="L72" s="14">
        <f>K72/K75*100</f>
        <v>1.3146115063845827</v>
      </c>
      <c r="M72" s="38">
        <f t="shared" si="19"/>
        <v>838900.3999999999</v>
      </c>
      <c r="N72" s="14">
        <f>M72/M75*100</f>
        <v>11.07189995089128</v>
      </c>
      <c r="O72" s="25"/>
      <c r="P72" s="11"/>
      <c r="Q72" s="11"/>
      <c r="S72" s="31"/>
      <c r="T72" s="27"/>
      <c r="V72" s="27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2">
      <c r="A73" s="57"/>
      <c r="B73" s="12" t="s">
        <v>11</v>
      </c>
      <c r="C73" s="13">
        <v>45</v>
      </c>
      <c r="D73" s="14">
        <f>C73/C75*100</f>
        <v>0.22016732716864817</v>
      </c>
      <c r="E73" s="38">
        <v>277249.45</v>
      </c>
      <c r="F73" s="14">
        <f>E73/E75*100</f>
        <v>5.334004212911661</v>
      </c>
      <c r="G73" s="13">
        <v>26</v>
      </c>
      <c r="H73" s="14">
        <f>G73/G75*100</f>
        <v>3.316326530612245</v>
      </c>
      <c r="I73" s="38">
        <v>183458.75</v>
      </c>
      <c r="J73" s="14">
        <f>I73/I75*100</f>
        <v>7.7113675078647885</v>
      </c>
      <c r="K73" s="13">
        <f t="shared" si="18"/>
        <v>71</v>
      </c>
      <c r="L73" s="14">
        <f>K73/K75*100</f>
        <v>0.3345427130942845</v>
      </c>
      <c r="M73" s="38">
        <f t="shared" si="19"/>
        <v>460708.2</v>
      </c>
      <c r="N73" s="14">
        <f>M73/M75*100</f>
        <v>6.080477607300236</v>
      </c>
      <c r="O73" s="25"/>
      <c r="P73" s="11"/>
      <c r="Q73" s="11"/>
      <c r="S73" s="31"/>
      <c r="T73" s="27"/>
      <c r="V73" s="27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2">
      <c r="A74" s="57"/>
      <c r="B74" s="15" t="s">
        <v>12</v>
      </c>
      <c r="C74" s="16">
        <v>14</v>
      </c>
      <c r="D74" s="17">
        <f>C74/C75*100</f>
        <v>0.06849650178580166</v>
      </c>
      <c r="E74" s="39">
        <v>310227.08</v>
      </c>
      <c r="F74" s="17">
        <f>E74/E75*100</f>
        <v>5.96846107964969</v>
      </c>
      <c r="G74" s="16">
        <v>45</v>
      </c>
      <c r="H74" s="17">
        <f>G74/G75*100</f>
        <v>5.7397959183673475</v>
      </c>
      <c r="I74" s="39">
        <v>1711141.83</v>
      </c>
      <c r="J74" s="17">
        <f>I74/I75*100</f>
        <v>71.92485236714136</v>
      </c>
      <c r="K74" s="16">
        <f t="shared" si="18"/>
        <v>59</v>
      </c>
      <c r="L74" s="17">
        <f>K74/K75*100</f>
        <v>0.2780002827121519</v>
      </c>
      <c r="M74" s="39">
        <f t="shared" si="19"/>
        <v>2021368.9100000001</v>
      </c>
      <c r="N74" s="17">
        <f>M74/M75*100</f>
        <v>26.678249688952544</v>
      </c>
      <c r="O74" s="25"/>
      <c r="P74" s="11"/>
      <c r="Q74" s="11"/>
      <c r="S74" s="31"/>
      <c r="T74" s="27"/>
      <c r="V74" s="27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2">
      <c r="A75" s="58"/>
      <c r="B75" s="5" t="s">
        <v>13</v>
      </c>
      <c r="C75" s="19">
        <f aca="true" t="shared" si="20" ref="C75:N75">SUM(C66:C74)</f>
        <v>20439</v>
      </c>
      <c r="D75" s="18">
        <f t="shared" si="20"/>
        <v>100</v>
      </c>
      <c r="E75" s="40">
        <f t="shared" si="20"/>
        <v>5197773.36</v>
      </c>
      <c r="F75" s="18">
        <f t="shared" si="20"/>
        <v>100</v>
      </c>
      <c r="G75" s="19">
        <f t="shared" si="20"/>
        <v>784</v>
      </c>
      <c r="H75" s="18">
        <f t="shared" si="20"/>
        <v>100</v>
      </c>
      <c r="I75" s="40">
        <f t="shared" si="20"/>
        <v>2379068.95</v>
      </c>
      <c r="J75" s="18">
        <f t="shared" si="20"/>
        <v>100</v>
      </c>
      <c r="K75" s="19">
        <f t="shared" si="20"/>
        <v>21223</v>
      </c>
      <c r="L75" s="18">
        <f t="shared" si="20"/>
        <v>100</v>
      </c>
      <c r="M75" s="40">
        <f t="shared" si="20"/>
        <v>7576842.310000001</v>
      </c>
      <c r="N75" s="18">
        <f t="shared" si="20"/>
        <v>99.99999999999999</v>
      </c>
      <c r="O75" s="25"/>
      <c r="P75" s="11"/>
      <c r="Q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2" customHeight="1">
      <c r="A76" s="56" t="s">
        <v>25</v>
      </c>
      <c r="B76" s="8" t="s">
        <v>3</v>
      </c>
      <c r="C76" s="9">
        <v>9580</v>
      </c>
      <c r="D76" s="10">
        <f>C76/C85*100</f>
        <v>26.410828991260715</v>
      </c>
      <c r="E76" s="36">
        <v>699527.36</v>
      </c>
      <c r="F76" s="10">
        <f>E76/E85*100</f>
        <v>8.328451468183678</v>
      </c>
      <c r="G76" s="9">
        <v>207</v>
      </c>
      <c r="H76" s="10">
        <f>G76/G85*100</f>
        <v>16.40253565768621</v>
      </c>
      <c r="I76" s="36">
        <v>13011.29</v>
      </c>
      <c r="J76" s="10">
        <f>I76/I85*100</f>
        <v>0.7154773447534412</v>
      </c>
      <c r="K76" s="9">
        <f aca="true" t="shared" si="21" ref="K76:K84">C76+G76</f>
        <v>9787</v>
      </c>
      <c r="L76" s="10">
        <f>K76/K85*100</f>
        <v>26.074330624750232</v>
      </c>
      <c r="M76" s="36">
        <f aca="true" t="shared" si="22" ref="M76:M84">E76+I76</f>
        <v>712538.65</v>
      </c>
      <c r="N76" s="10">
        <f>M76/M85*100</f>
        <v>6.973506628834437</v>
      </c>
      <c r="O76" s="25"/>
      <c r="P76" s="11"/>
      <c r="Q76" s="11"/>
      <c r="T76" s="27"/>
      <c r="V76" s="27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2">
      <c r="A77" s="57"/>
      <c r="B77" s="12" t="s">
        <v>5</v>
      </c>
      <c r="C77" s="13">
        <v>18908</v>
      </c>
      <c r="D77" s="14">
        <f>C77/C85*100</f>
        <v>52.12692636396218</v>
      </c>
      <c r="E77" s="38">
        <v>2458918.87</v>
      </c>
      <c r="F77" s="14">
        <f>E77/E85*100</f>
        <v>29.27546175319869</v>
      </c>
      <c r="G77" s="13">
        <v>290</v>
      </c>
      <c r="H77" s="14">
        <f>G77/G85*100</f>
        <v>22.979397781299525</v>
      </c>
      <c r="I77" s="38">
        <v>42864.65</v>
      </c>
      <c r="J77" s="14">
        <f>I77/I85*100</f>
        <v>2.3570826540477996</v>
      </c>
      <c r="K77" s="13">
        <f t="shared" si="21"/>
        <v>19198</v>
      </c>
      <c r="L77" s="14">
        <f>K77/K85*100</f>
        <v>51.14692953243639</v>
      </c>
      <c r="M77" s="38">
        <f t="shared" si="22"/>
        <v>2501783.52</v>
      </c>
      <c r="N77" s="14">
        <f>M77/M85*100</f>
        <v>24.484572114970536</v>
      </c>
      <c r="O77" s="25"/>
      <c r="P77" s="11"/>
      <c r="Q77" s="11"/>
      <c r="T77" s="27"/>
      <c r="V77" s="27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">
      <c r="A78" s="57"/>
      <c r="B78" s="12" t="s">
        <v>6</v>
      </c>
      <c r="C78" s="13">
        <v>3651</v>
      </c>
      <c r="D78" s="14">
        <f>C78/C85*100</f>
        <v>10.065337854602598</v>
      </c>
      <c r="E78" s="38">
        <v>872904.87</v>
      </c>
      <c r="F78" s="14">
        <f>E78/E85*100</f>
        <v>10.392654043061563</v>
      </c>
      <c r="G78" s="13">
        <v>156</v>
      </c>
      <c r="H78" s="14">
        <f>G78/G85*100</f>
        <v>12.361331220285262</v>
      </c>
      <c r="I78" s="38">
        <v>38115.85</v>
      </c>
      <c r="J78" s="14">
        <f>I78/I85*100</f>
        <v>2.0959510664215806</v>
      </c>
      <c r="K78" s="13">
        <f t="shared" si="21"/>
        <v>3807</v>
      </c>
      <c r="L78" s="14">
        <f>K78/K85*100</f>
        <v>10.142533635273745</v>
      </c>
      <c r="M78" s="38">
        <f t="shared" si="22"/>
        <v>911020.72</v>
      </c>
      <c r="N78" s="14">
        <f>M78/M85*100</f>
        <v>8.916020246656824</v>
      </c>
      <c r="O78" s="25"/>
      <c r="P78" s="11"/>
      <c r="Q78" s="11"/>
      <c r="T78" s="27"/>
      <c r="V78" s="27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2">
      <c r="A79" s="57"/>
      <c r="B79" s="12" t="s">
        <v>7</v>
      </c>
      <c r="C79" s="13">
        <v>1835</v>
      </c>
      <c r="D79" s="14">
        <f>C79/C85*100</f>
        <v>5.058859206572381</v>
      </c>
      <c r="E79" s="38">
        <v>686961.68</v>
      </c>
      <c r="F79" s="14">
        <f>E79/E85*100</f>
        <v>8.178846660668034</v>
      </c>
      <c r="G79" s="13">
        <v>175</v>
      </c>
      <c r="H79" s="14">
        <f>G79/G85*100</f>
        <v>13.866877971473851</v>
      </c>
      <c r="I79" s="38">
        <v>67464.25</v>
      </c>
      <c r="J79" s="14">
        <f>I79/I85*100</f>
        <v>3.7097891489454424</v>
      </c>
      <c r="K79" s="13">
        <f>C79+G79</f>
        <v>2010</v>
      </c>
      <c r="L79" s="14">
        <f>K79/K85*100</f>
        <v>5.355001998135074</v>
      </c>
      <c r="M79" s="38">
        <f t="shared" si="22"/>
        <v>754425.93</v>
      </c>
      <c r="N79" s="14">
        <f>M79/M85*100</f>
        <v>7.38345102236852</v>
      </c>
      <c r="O79" s="25"/>
      <c r="P79" s="11"/>
      <c r="Q79" s="11"/>
      <c r="T79" s="27"/>
      <c r="V79" s="27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2">
      <c r="A80" s="57"/>
      <c r="B80" s="12" t="s">
        <v>8</v>
      </c>
      <c r="C80" s="13">
        <v>1141</v>
      </c>
      <c r="D80" s="14">
        <f>C80/C85*100</f>
        <v>3.1455903840322</v>
      </c>
      <c r="E80" s="13">
        <v>790311.84</v>
      </c>
      <c r="F80" s="14">
        <f>E80/E85*100</f>
        <v>9.409315747379694</v>
      </c>
      <c r="G80" s="13">
        <v>166</v>
      </c>
      <c r="H80" s="14">
        <f>G80/G85*100</f>
        <v>13.153724247226625</v>
      </c>
      <c r="I80" s="38">
        <v>117598.39</v>
      </c>
      <c r="J80" s="14">
        <f>I80/I85*100</f>
        <v>6.4666135198339</v>
      </c>
      <c r="K80" s="13">
        <f t="shared" si="21"/>
        <v>1307</v>
      </c>
      <c r="L80" s="14">
        <f>K80/K85*100</f>
        <v>3.482083388837085</v>
      </c>
      <c r="M80" s="38">
        <f t="shared" si="22"/>
        <v>907910.23</v>
      </c>
      <c r="N80" s="14">
        <f>M80/M85*100</f>
        <v>8.885578357456957</v>
      </c>
      <c r="O80" s="25"/>
      <c r="P80" s="11"/>
      <c r="Q80" s="11"/>
      <c r="T80" s="27"/>
      <c r="V80" s="27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2">
      <c r="A81" s="57"/>
      <c r="B81" s="12" t="s">
        <v>9</v>
      </c>
      <c r="C81" s="13">
        <v>675</v>
      </c>
      <c r="D81" s="14">
        <f>C81/C85*100</f>
        <v>1.8608882639980149</v>
      </c>
      <c r="E81" s="38">
        <v>945335.86</v>
      </c>
      <c r="F81" s="14">
        <f>E81/E85*100</f>
        <v>11.255004852338699</v>
      </c>
      <c r="G81" s="13">
        <v>138</v>
      </c>
      <c r="H81" s="14">
        <f>G81/G85*100</f>
        <v>10.935023771790808</v>
      </c>
      <c r="I81" s="38">
        <v>193050.34</v>
      </c>
      <c r="J81" s="14">
        <f>I81/I85*100</f>
        <v>10.615638008756168</v>
      </c>
      <c r="K81" s="13">
        <f t="shared" si="21"/>
        <v>813</v>
      </c>
      <c r="L81" s="14">
        <f>K81/K85*100</f>
        <v>2.165978420141202</v>
      </c>
      <c r="M81" s="38">
        <f t="shared" si="22"/>
        <v>1138386.2</v>
      </c>
      <c r="N81" s="14">
        <f>M81/M85*100</f>
        <v>11.141211374110927</v>
      </c>
      <c r="O81" s="25"/>
      <c r="P81" s="11"/>
      <c r="Q81" s="11"/>
      <c r="T81" s="27"/>
      <c r="V81" s="27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2">
      <c r="A82" s="57"/>
      <c r="B82" s="12" t="s">
        <v>10</v>
      </c>
      <c r="C82" s="13">
        <v>404</v>
      </c>
      <c r="D82" s="14">
        <f>C82/C85*100</f>
        <v>1.1137760868965898</v>
      </c>
      <c r="E82" s="38">
        <v>1174668.04</v>
      </c>
      <c r="F82" s="14">
        <f>E82/E85*100</f>
        <v>13.985394027142044</v>
      </c>
      <c r="G82" s="13">
        <v>79</v>
      </c>
      <c r="H82" s="14">
        <f>G82/G85*100</f>
        <v>6.259904912836767</v>
      </c>
      <c r="I82" s="38">
        <v>240720.78</v>
      </c>
      <c r="J82" s="14">
        <f>I82/I85*100</f>
        <v>13.236986071433138</v>
      </c>
      <c r="K82" s="13">
        <f t="shared" si="21"/>
        <v>483</v>
      </c>
      <c r="L82" s="14">
        <f>K82/K85*100</f>
        <v>1.2867989876115626</v>
      </c>
      <c r="M82" s="38">
        <f t="shared" si="22"/>
        <v>1415388.82</v>
      </c>
      <c r="N82" s="14">
        <f>M82/M85*100</f>
        <v>13.852193587882077</v>
      </c>
      <c r="O82" s="25"/>
      <c r="P82" s="11"/>
      <c r="Q82" s="11"/>
      <c r="T82" s="27"/>
      <c r="V82" s="27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2">
      <c r="A83" s="57"/>
      <c r="B83" s="12" t="s">
        <v>11</v>
      </c>
      <c r="C83" s="13">
        <v>60</v>
      </c>
      <c r="D83" s="14">
        <f>C83/C85*100</f>
        <v>0.1654122901331569</v>
      </c>
      <c r="E83" s="38">
        <v>382917.58</v>
      </c>
      <c r="F83" s="14">
        <f>E83/E85*100</f>
        <v>4.558950319461902</v>
      </c>
      <c r="G83" s="13">
        <v>23</v>
      </c>
      <c r="H83" s="14">
        <f>G83/G85*100</f>
        <v>1.8225039619651346</v>
      </c>
      <c r="I83" s="38">
        <v>158720.73</v>
      </c>
      <c r="J83" s="14">
        <f>I83/I85*100</f>
        <v>8.727888353708806</v>
      </c>
      <c r="K83" s="13">
        <f t="shared" si="21"/>
        <v>83</v>
      </c>
      <c r="L83" s="14">
        <f>K83/K85*100</f>
        <v>0.2211269481816971</v>
      </c>
      <c r="M83" s="38">
        <f t="shared" si="22"/>
        <v>541638.31</v>
      </c>
      <c r="N83" s="14">
        <f>M83/M85*100</f>
        <v>5.300931177860572</v>
      </c>
      <c r="O83" s="25"/>
      <c r="P83" s="11"/>
      <c r="Q83" s="11"/>
      <c r="T83" s="27"/>
      <c r="V83" s="27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2">
      <c r="A84" s="57"/>
      <c r="B84" s="15" t="s">
        <v>12</v>
      </c>
      <c r="C84" s="16">
        <v>19</v>
      </c>
      <c r="D84" s="17">
        <f>C84/C85*100</f>
        <v>0.052380558542166354</v>
      </c>
      <c r="E84" s="39">
        <v>387702.7</v>
      </c>
      <c r="F84" s="17">
        <f>E84/E85*100</f>
        <v>4.615921128565688</v>
      </c>
      <c r="G84" s="16">
        <v>28</v>
      </c>
      <c r="H84" s="17">
        <f>G84/G85*100</f>
        <v>2.218700475435816</v>
      </c>
      <c r="I84" s="39">
        <v>947000.47</v>
      </c>
      <c r="J84" s="17">
        <f>I84/I85*100</f>
        <v>52.07457383209972</v>
      </c>
      <c r="K84" s="16">
        <f t="shared" si="21"/>
        <v>47</v>
      </c>
      <c r="L84" s="17">
        <f>K84/K85*100</f>
        <v>0.1252164646330092</v>
      </c>
      <c r="M84" s="39">
        <f t="shared" si="22"/>
        <v>1334703.17</v>
      </c>
      <c r="N84" s="17">
        <f>M84/M85*100</f>
        <v>13.062535489859162</v>
      </c>
      <c r="O84" s="25"/>
      <c r="P84" s="11"/>
      <c r="Q84" s="11"/>
      <c r="T84" s="27"/>
      <c r="V84" s="27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2">
      <c r="A85" s="58"/>
      <c r="B85" s="5" t="s">
        <v>13</v>
      </c>
      <c r="C85" s="9">
        <f aca="true" t="shared" si="23" ref="C85:N85">SUM(C76:C84)</f>
        <v>36273</v>
      </c>
      <c r="D85" s="18">
        <f t="shared" si="23"/>
        <v>100.00000000000001</v>
      </c>
      <c r="E85" s="36">
        <f t="shared" si="23"/>
        <v>8399248.8</v>
      </c>
      <c r="F85" s="18">
        <f t="shared" si="23"/>
        <v>100</v>
      </c>
      <c r="G85" s="9">
        <f t="shared" si="23"/>
        <v>1262</v>
      </c>
      <c r="H85" s="18">
        <f t="shared" si="23"/>
        <v>100</v>
      </c>
      <c r="I85" s="36">
        <f t="shared" si="23"/>
        <v>1818546.75</v>
      </c>
      <c r="J85" s="18">
        <f t="shared" si="23"/>
        <v>100</v>
      </c>
      <c r="K85" s="9">
        <f t="shared" si="23"/>
        <v>37535</v>
      </c>
      <c r="L85" s="18">
        <f t="shared" si="23"/>
        <v>100</v>
      </c>
      <c r="M85" s="36">
        <f t="shared" si="23"/>
        <v>10217795.549999999</v>
      </c>
      <c r="N85" s="18">
        <f t="shared" si="23"/>
        <v>100.00000000000003</v>
      </c>
      <c r="O85" s="25"/>
      <c r="P85" s="11"/>
      <c r="Q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2" customHeight="1">
      <c r="A86" s="56" t="s">
        <v>26</v>
      </c>
      <c r="B86" s="8" t="s">
        <v>3</v>
      </c>
      <c r="C86" s="9">
        <v>7117</v>
      </c>
      <c r="D86" s="10">
        <f>C86/C95*100</f>
        <v>7.6952187358086634</v>
      </c>
      <c r="E86" s="36">
        <v>507078.72</v>
      </c>
      <c r="F86" s="10">
        <f>E86/E95*100</f>
        <v>2.1117297228068885</v>
      </c>
      <c r="G86" s="9">
        <v>240</v>
      </c>
      <c r="H86" s="10">
        <f>G86/G95*100</f>
        <v>11.527377521613833</v>
      </c>
      <c r="I86" s="36">
        <v>10238.42</v>
      </c>
      <c r="J86" s="10">
        <f>I86/I95*100</f>
        <v>0.24039341287552582</v>
      </c>
      <c r="K86" s="9">
        <f aca="true" t="shared" si="24" ref="K86:K94">C86+G86</f>
        <v>7357</v>
      </c>
      <c r="L86" s="10">
        <f>K86/K95*100</f>
        <v>7.779587175365875</v>
      </c>
      <c r="M86" s="36">
        <f aca="true" t="shared" si="25" ref="M86:M94">E86+I86</f>
        <v>517317.13999999996</v>
      </c>
      <c r="N86" s="10">
        <f>M86/M95*100</f>
        <v>1.8298179357131708</v>
      </c>
      <c r="O86" s="25"/>
      <c r="P86" s="11"/>
      <c r="Q86" s="11"/>
      <c r="T86" s="27"/>
      <c r="V86" s="27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2">
      <c r="A87" s="57"/>
      <c r="B87" s="12" t="s">
        <v>5</v>
      </c>
      <c r="C87" s="13">
        <v>58621</v>
      </c>
      <c r="D87" s="14">
        <f>C87/C95*100</f>
        <v>63.383647254719634</v>
      </c>
      <c r="E87" s="38">
        <v>8576972.12</v>
      </c>
      <c r="F87" s="14">
        <f>E87/E95*100</f>
        <v>35.71880704733579</v>
      </c>
      <c r="G87" s="13">
        <v>406</v>
      </c>
      <c r="H87" s="14">
        <f>G87/G95*100</f>
        <v>19.500480307396735</v>
      </c>
      <c r="I87" s="38">
        <v>61808.38</v>
      </c>
      <c r="J87" s="14">
        <f>I87/I95*100</f>
        <v>1.4512324570106903</v>
      </c>
      <c r="K87" s="13">
        <f t="shared" si="24"/>
        <v>59027</v>
      </c>
      <c r="L87" s="14">
        <f>K87/K95*100</f>
        <v>62.41751966838677</v>
      </c>
      <c r="M87" s="38">
        <f t="shared" si="25"/>
        <v>8638780.5</v>
      </c>
      <c r="N87" s="14">
        <f>M87/M95*100</f>
        <v>30.556489007089915</v>
      </c>
      <c r="O87" s="25"/>
      <c r="P87" s="11"/>
      <c r="Q87" s="11"/>
      <c r="T87" s="27"/>
      <c r="V87" s="27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2">
      <c r="A88" s="57"/>
      <c r="B88" s="12" t="s">
        <v>6</v>
      </c>
      <c r="C88" s="13">
        <v>15031</v>
      </c>
      <c r="D88" s="14">
        <f>C88/C95*100</f>
        <v>16.25218952057609</v>
      </c>
      <c r="E88" s="38">
        <v>3513902.76</v>
      </c>
      <c r="F88" s="14">
        <f>E88/E95*100</f>
        <v>14.633650769934029</v>
      </c>
      <c r="G88" s="13">
        <v>293</v>
      </c>
      <c r="H88" s="14">
        <f>G88/G95*100</f>
        <v>14.073006724303555</v>
      </c>
      <c r="I88" s="38">
        <v>71087.56</v>
      </c>
      <c r="J88" s="14">
        <f>I88/I95*100</f>
        <v>1.669103353973925</v>
      </c>
      <c r="K88" s="13">
        <f t="shared" si="24"/>
        <v>15324</v>
      </c>
      <c r="L88" s="14">
        <f>K88/K95*100</f>
        <v>16.20421284155317</v>
      </c>
      <c r="M88" s="38">
        <f t="shared" si="25"/>
        <v>3584990.32</v>
      </c>
      <c r="N88" s="14">
        <f>M88/M95*100</f>
        <v>12.680576535496387</v>
      </c>
      <c r="O88" s="25"/>
      <c r="P88" s="11"/>
      <c r="Q88" s="11"/>
      <c r="T88" s="27"/>
      <c r="V88" s="27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2">
      <c r="A89" s="57"/>
      <c r="B89" s="12" t="s">
        <v>7</v>
      </c>
      <c r="C89" s="13">
        <v>5878</v>
      </c>
      <c r="D89" s="14">
        <f>C89/C95*100</f>
        <v>6.355556516661981</v>
      </c>
      <c r="E89" s="38">
        <v>2189069.82</v>
      </c>
      <c r="F89" s="14">
        <f>E89/E95*100</f>
        <v>9.11638296356338</v>
      </c>
      <c r="G89" s="13">
        <v>283</v>
      </c>
      <c r="H89" s="14">
        <f>G89/G95*100</f>
        <v>13.592699327569644</v>
      </c>
      <c r="I89" s="38">
        <v>110268.51</v>
      </c>
      <c r="J89" s="14">
        <f>I89/I95*100</f>
        <v>2.5890541169046632</v>
      </c>
      <c r="K89" s="13">
        <f t="shared" si="24"/>
        <v>6161</v>
      </c>
      <c r="L89" s="14">
        <f>K89/K95*100</f>
        <v>6.514888757296338</v>
      </c>
      <c r="M89" s="38">
        <f t="shared" si="25"/>
        <v>2299338.3299999996</v>
      </c>
      <c r="N89" s="14">
        <f>M89/M95*100</f>
        <v>8.133058410758958</v>
      </c>
      <c r="O89" s="25"/>
      <c r="P89" s="11"/>
      <c r="Q89" s="11"/>
      <c r="T89" s="27"/>
      <c r="V89" s="27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2">
      <c r="A90" s="57"/>
      <c r="B90" s="12" t="s">
        <v>8</v>
      </c>
      <c r="C90" s="13">
        <v>3110</v>
      </c>
      <c r="D90" s="14">
        <f>C90/C95*100</f>
        <v>3.3626711069783535</v>
      </c>
      <c r="E90" s="38">
        <v>2163544.42</v>
      </c>
      <c r="F90" s="14">
        <f>E90/E95*100</f>
        <v>9.010082415462023</v>
      </c>
      <c r="G90" s="13">
        <v>346</v>
      </c>
      <c r="H90" s="14">
        <f>G90/G95*100</f>
        <v>16.618635926993274</v>
      </c>
      <c r="I90" s="38">
        <v>250000.33</v>
      </c>
      <c r="J90" s="14">
        <f>I90/I95*100</f>
        <v>5.869893259771302</v>
      </c>
      <c r="K90" s="13">
        <f t="shared" si="24"/>
        <v>3456</v>
      </c>
      <c r="L90" s="14">
        <f>K90/K95*100</f>
        <v>3.654513154555452</v>
      </c>
      <c r="M90" s="38">
        <f t="shared" si="25"/>
        <v>2413544.75</v>
      </c>
      <c r="N90" s="14">
        <f>M90/M95*100</f>
        <v>8.537021356370216</v>
      </c>
      <c r="O90" s="25"/>
      <c r="P90" s="11"/>
      <c r="Q90" s="11"/>
      <c r="T90" s="27"/>
      <c r="V90" s="27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2">
      <c r="A91" s="57"/>
      <c r="B91" s="12" t="s">
        <v>9</v>
      </c>
      <c r="C91" s="13">
        <v>1630</v>
      </c>
      <c r="D91" s="14">
        <f>C91/C95*100</f>
        <v>1.762428908159073</v>
      </c>
      <c r="E91" s="38">
        <v>2269045.04</v>
      </c>
      <c r="F91" s="14">
        <f>E91/E95*100</f>
        <v>9.44943982929425</v>
      </c>
      <c r="G91" s="13">
        <v>245</v>
      </c>
      <c r="H91" s="14">
        <f>G91/G95*100</f>
        <v>11.767531219980789</v>
      </c>
      <c r="I91" s="38">
        <v>344040.3</v>
      </c>
      <c r="J91" s="14">
        <f>I91/I95*100</f>
        <v>8.077908689399317</v>
      </c>
      <c r="K91" s="13">
        <f t="shared" si="24"/>
        <v>1875</v>
      </c>
      <c r="L91" s="14">
        <f>K91/K95*100</f>
        <v>1.9827002791641992</v>
      </c>
      <c r="M91" s="38">
        <f t="shared" si="25"/>
        <v>2613085.34</v>
      </c>
      <c r="N91" s="14">
        <f>M91/M95*100</f>
        <v>9.242822348165673</v>
      </c>
      <c r="O91" s="25"/>
      <c r="P91" s="11"/>
      <c r="Q91" s="11"/>
      <c r="T91" s="27"/>
      <c r="V91" s="27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2">
      <c r="A92" s="57"/>
      <c r="B92" s="12" t="s">
        <v>10</v>
      </c>
      <c r="C92" s="13">
        <v>873</v>
      </c>
      <c r="D92" s="14">
        <f>C92/C95*100</f>
        <v>0.9439266483575893</v>
      </c>
      <c r="E92" s="38">
        <v>2595626.2</v>
      </c>
      <c r="F92" s="14">
        <f>E92/E95*100</f>
        <v>10.809487323459951</v>
      </c>
      <c r="G92" s="13">
        <v>156</v>
      </c>
      <c r="H92" s="14">
        <f>G92/G95*100</f>
        <v>7.492795389048991</v>
      </c>
      <c r="I92" s="38">
        <v>484222.35</v>
      </c>
      <c r="J92" s="14">
        <f>I92/I95*100</f>
        <v>11.369319026481367</v>
      </c>
      <c r="K92" s="13">
        <f t="shared" si="24"/>
        <v>1029</v>
      </c>
      <c r="L92" s="14">
        <f>K92/K95*100</f>
        <v>1.0881059132053126</v>
      </c>
      <c r="M92" s="38">
        <f t="shared" si="25"/>
        <v>3079848.5500000003</v>
      </c>
      <c r="N92" s="14">
        <f>M92/M95*100</f>
        <v>10.893824465337072</v>
      </c>
      <c r="O92" s="25"/>
      <c r="P92" s="11"/>
      <c r="Q92" s="11"/>
      <c r="T92" s="27"/>
      <c r="V92" s="27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2">
      <c r="A93" s="57"/>
      <c r="B93" s="12" t="s">
        <v>11</v>
      </c>
      <c r="C93" s="13">
        <v>182</v>
      </c>
      <c r="D93" s="14">
        <f>C93/C95*100</f>
        <v>0.19678654066561424</v>
      </c>
      <c r="E93" s="38">
        <v>1174451.17</v>
      </c>
      <c r="F93" s="14">
        <f>E93/E95*100</f>
        <v>4.891002808546819</v>
      </c>
      <c r="G93" s="13">
        <v>61</v>
      </c>
      <c r="H93" s="14">
        <f>G93/G95*100</f>
        <v>2.9298751200768494</v>
      </c>
      <c r="I93" s="38">
        <v>431739.73</v>
      </c>
      <c r="J93" s="14">
        <f>I93/I95*100</f>
        <v>10.137051143502418</v>
      </c>
      <c r="K93" s="13">
        <f t="shared" si="24"/>
        <v>243</v>
      </c>
      <c r="L93" s="14">
        <f>K93/K95*100</f>
        <v>0.25695795617968026</v>
      </c>
      <c r="M93" s="38">
        <f t="shared" si="25"/>
        <v>1606190.9</v>
      </c>
      <c r="N93" s="14">
        <f>M93/M95*100</f>
        <v>5.681305894869983</v>
      </c>
      <c r="O93" s="25"/>
      <c r="P93" s="11"/>
      <c r="Q93" s="11"/>
      <c r="T93" s="27"/>
      <c r="V93" s="27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2">
      <c r="A94" s="57"/>
      <c r="B94" s="15" t="s">
        <v>12</v>
      </c>
      <c r="C94" s="16">
        <v>44</v>
      </c>
      <c r="D94" s="17">
        <f>C94/C95*100</f>
        <v>0.04757476807300565</v>
      </c>
      <c r="E94" s="39">
        <v>1022791.77</v>
      </c>
      <c r="F94" s="17">
        <f>E94/E95*100</f>
        <v>4.259417119596868</v>
      </c>
      <c r="G94" s="16">
        <v>52</v>
      </c>
      <c r="H94" s="17">
        <f>G94/G95*100</f>
        <v>2.49759846301633</v>
      </c>
      <c r="I94" s="39">
        <v>2495621.27</v>
      </c>
      <c r="J94" s="17">
        <f>I94/I95*100</f>
        <v>58.5960445400808</v>
      </c>
      <c r="K94" s="16">
        <f t="shared" si="24"/>
        <v>96</v>
      </c>
      <c r="L94" s="17">
        <f>K94/K95*100</f>
        <v>0.10151425429320701</v>
      </c>
      <c r="M94" s="39">
        <f t="shared" si="25"/>
        <v>3518413.04</v>
      </c>
      <c r="N94" s="17">
        <f>M94/M95*100</f>
        <v>12.445084046198629</v>
      </c>
      <c r="O94" s="25"/>
      <c r="P94" s="11"/>
      <c r="Q94" s="11"/>
      <c r="T94" s="27"/>
      <c r="V94" s="27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2">
      <c r="A95" s="58"/>
      <c r="B95" s="5" t="s">
        <v>13</v>
      </c>
      <c r="C95" s="9">
        <f aca="true" t="shared" si="26" ref="C95:N95">SUM(C86:C94)</f>
        <v>92486</v>
      </c>
      <c r="D95" s="18">
        <f t="shared" si="26"/>
        <v>99.99999999999999</v>
      </c>
      <c r="E95" s="36">
        <f t="shared" si="26"/>
        <v>24012482.02</v>
      </c>
      <c r="F95" s="18">
        <f t="shared" si="26"/>
        <v>99.99999999999997</v>
      </c>
      <c r="G95" s="9">
        <f t="shared" si="26"/>
        <v>2082</v>
      </c>
      <c r="H95" s="18">
        <f t="shared" si="26"/>
        <v>100</v>
      </c>
      <c r="I95" s="36">
        <f t="shared" si="26"/>
        <v>4259026.85</v>
      </c>
      <c r="J95" s="18">
        <f t="shared" si="26"/>
        <v>100</v>
      </c>
      <c r="K95" s="9">
        <f t="shared" si="26"/>
        <v>94568</v>
      </c>
      <c r="L95" s="18">
        <f t="shared" si="26"/>
        <v>99.99999999999999</v>
      </c>
      <c r="M95" s="36">
        <f t="shared" si="26"/>
        <v>28271508.869999997</v>
      </c>
      <c r="N95" s="18">
        <f t="shared" si="26"/>
        <v>100</v>
      </c>
      <c r="O95" s="25"/>
      <c r="P95" s="11"/>
      <c r="Q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2" customHeight="1">
      <c r="A96" s="56" t="s">
        <v>27</v>
      </c>
      <c r="B96" s="8" t="s">
        <v>3</v>
      </c>
      <c r="C96" s="9">
        <v>4941</v>
      </c>
      <c r="D96" s="10">
        <f>C96/C105*100</f>
        <v>21.41278439869989</v>
      </c>
      <c r="E96" s="36">
        <v>361078.25</v>
      </c>
      <c r="F96" s="10">
        <f>E96/E105*100</f>
        <v>7.08978595732712</v>
      </c>
      <c r="G96" s="9">
        <v>99</v>
      </c>
      <c r="H96" s="10">
        <f>G96/G105*100</f>
        <v>14.102564102564102</v>
      </c>
      <c r="I96" s="36">
        <v>6259.78</v>
      </c>
      <c r="J96" s="10">
        <f>I96/I105*100</f>
        <v>0.9816547372605985</v>
      </c>
      <c r="K96" s="9">
        <f aca="true" t="shared" si="27" ref="K96:K104">C96+G96</f>
        <v>5040</v>
      </c>
      <c r="L96" s="10">
        <f>K96/K105*100</f>
        <v>21.19695504058544</v>
      </c>
      <c r="M96" s="36">
        <f aca="true" t="shared" si="28" ref="M96:M104">E96+I96</f>
        <v>367338.03</v>
      </c>
      <c r="N96" s="10">
        <f>M96/M105*100</f>
        <v>6.410101023447726</v>
      </c>
      <c r="O96" s="25"/>
      <c r="P96" s="11"/>
      <c r="Q96" s="11"/>
      <c r="T96" s="27"/>
      <c r="V96" s="27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2">
      <c r="A97" s="57"/>
      <c r="B97" s="12" t="s">
        <v>5</v>
      </c>
      <c r="C97" s="13">
        <v>12563</v>
      </c>
      <c r="D97" s="14">
        <f>C97/C105*100</f>
        <v>54.4442036836403</v>
      </c>
      <c r="E97" s="38">
        <v>1648217.38</v>
      </c>
      <c r="F97" s="14">
        <f>E97/E105*100</f>
        <v>32.3628145293894</v>
      </c>
      <c r="G97" s="13">
        <v>163</v>
      </c>
      <c r="H97" s="14">
        <f>G97/G105*100</f>
        <v>23.219373219373217</v>
      </c>
      <c r="I97" s="38">
        <v>23448.76</v>
      </c>
      <c r="J97" s="14">
        <f>I97/I105*100</f>
        <v>3.6772197005145273</v>
      </c>
      <c r="K97" s="13">
        <f t="shared" si="27"/>
        <v>12726</v>
      </c>
      <c r="L97" s="14">
        <f>K97/K105*100</f>
        <v>53.52231147747823</v>
      </c>
      <c r="M97" s="38">
        <f t="shared" si="28"/>
        <v>1671666.14</v>
      </c>
      <c r="N97" s="14">
        <f>M97/M105*100</f>
        <v>29.170812602432996</v>
      </c>
      <c r="O97" s="25"/>
      <c r="P97" s="11"/>
      <c r="Q97" s="11"/>
      <c r="T97" s="27"/>
      <c r="V97" s="27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2">
      <c r="A98" s="57"/>
      <c r="B98" s="12" t="s">
        <v>6</v>
      </c>
      <c r="C98" s="13">
        <v>2787</v>
      </c>
      <c r="D98" s="14">
        <f>C98/C105*100</f>
        <v>12.078006500541711</v>
      </c>
      <c r="E98" s="38">
        <v>673016.44</v>
      </c>
      <c r="F98" s="14">
        <f>E98/E105*100</f>
        <v>13.214704860684048</v>
      </c>
      <c r="G98" s="13">
        <v>103</v>
      </c>
      <c r="H98" s="14">
        <f>G98/G105*100</f>
        <v>14.67236467236467</v>
      </c>
      <c r="I98" s="38">
        <v>25077.96</v>
      </c>
      <c r="J98" s="14">
        <f>I98/I105*100</f>
        <v>3.932709813257303</v>
      </c>
      <c r="K98" s="13">
        <f t="shared" si="27"/>
        <v>2890</v>
      </c>
      <c r="L98" s="14">
        <f>K98/K105*100</f>
        <v>12.154603187954747</v>
      </c>
      <c r="M98" s="38">
        <f t="shared" si="28"/>
        <v>698094.3999999999</v>
      </c>
      <c r="N98" s="14">
        <f>M98/M105*100</f>
        <v>12.181846861603535</v>
      </c>
      <c r="O98" s="25"/>
      <c r="P98" s="11"/>
      <c r="Q98" s="11"/>
      <c r="T98" s="27"/>
      <c r="V98" s="27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2">
      <c r="A99" s="57"/>
      <c r="B99" s="12" t="s">
        <v>7</v>
      </c>
      <c r="C99" s="13">
        <v>1520</v>
      </c>
      <c r="D99" s="14">
        <f>C99/C105*100</f>
        <v>6.587215601300109</v>
      </c>
      <c r="E99" s="38">
        <v>567303.23</v>
      </c>
      <c r="F99" s="14">
        <f>E99/E105*100</f>
        <v>11.139021731716927</v>
      </c>
      <c r="G99" s="13">
        <v>117</v>
      </c>
      <c r="H99" s="14">
        <f>G99/G105*100</f>
        <v>16.666666666666664</v>
      </c>
      <c r="I99" s="38">
        <v>45167.99</v>
      </c>
      <c r="J99" s="14">
        <f>I99/I105*100</f>
        <v>7.083215601193546</v>
      </c>
      <c r="K99" s="13">
        <f t="shared" si="27"/>
        <v>1637</v>
      </c>
      <c r="L99" s="14">
        <f>K99/K105*100</f>
        <v>6.884804643142532</v>
      </c>
      <c r="M99" s="38">
        <f t="shared" si="28"/>
        <v>612471.22</v>
      </c>
      <c r="N99" s="14">
        <f>M99/M105*100</f>
        <v>10.687710156648569</v>
      </c>
      <c r="O99" s="25"/>
      <c r="P99" s="11"/>
      <c r="Q99" s="11"/>
      <c r="T99" s="27"/>
      <c r="V99" s="27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2">
      <c r="A100" s="57"/>
      <c r="B100" s="12" t="s">
        <v>8</v>
      </c>
      <c r="C100" s="13">
        <v>711</v>
      </c>
      <c r="D100" s="14">
        <f>C100/C105*100</f>
        <v>3.0812567713976167</v>
      </c>
      <c r="E100" s="38">
        <v>486175.37</v>
      </c>
      <c r="F100" s="14">
        <f>E100/E105*100</f>
        <v>9.546072938550902</v>
      </c>
      <c r="G100" s="13">
        <v>116</v>
      </c>
      <c r="H100" s="14">
        <f>G100/G105*100</f>
        <v>16.524216524216524</v>
      </c>
      <c r="I100" s="38">
        <v>81935.14</v>
      </c>
      <c r="J100" s="14">
        <f>I100/I105*100</f>
        <v>12.849016791182812</v>
      </c>
      <c r="K100" s="13">
        <f t="shared" si="27"/>
        <v>827</v>
      </c>
      <c r="L100" s="14">
        <f>K100/K105*100</f>
        <v>3.478151154477015</v>
      </c>
      <c r="M100" s="38">
        <f t="shared" si="28"/>
        <v>568110.51</v>
      </c>
      <c r="N100" s="14">
        <f>M100/M105*100</f>
        <v>9.913609439192586</v>
      </c>
      <c r="O100" s="25"/>
      <c r="P100" s="11"/>
      <c r="Q100" s="11"/>
      <c r="T100" s="27"/>
      <c r="V100" s="27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2">
      <c r="A101" s="57"/>
      <c r="B101" s="12" t="s">
        <v>9</v>
      </c>
      <c r="C101" s="13">
        <v>295</v>
      </c>
      <c r="D101" s="14">
        <f>C101/C105*100</f>
        <v>1.2784398699891657</v>
      </c>
      <c r="E101" s="38">
        <v>404166.74</v>
      </c>
      <c r="F101" s="14">
        <f>E101/E105*100</f>
        <v>7.935830191020038</v>
      </c>
      <c r="G101" s="13">
        <v>50</v>
      </c>
      <c r="H101" s="14">
        <f>G101/G105*100</f>
        <v>7.122507122507122</v>
      </c>
      <c r="I101" s="38">
        <v>68372.74</v>
      </c>
      <c r="J101" s="14">
        <f>I101/I105*100</f>
        <v>10.722169807962455</v>
      </c>
      <c r="K101" s="13">
        <f t="shared" si="27"/>
        <v>345</v>
      </c>
      <c r="L101" s="14">
        <f>K101/K105*100</f>
        <v>1.4509820414686463</v>
      </c>
      <c r="M101" s="38">
        <f t="shared" si="28"/>
        <v>472539.48</v>
      </c>
      <c r="N101" s="14">
        <f>M101/M105*100</f>
        <v>8.245881332699083</v>
      </c>
      <c r="O101" s="25"/>
      <c r="P101" s="11"/>
      <c r="Q101" s="11"/>
      <c r="T101" s="27"/>
      <c r="V101" s="27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2">
      <c r="A102" s="57"/>
      <c r="B102" s="12" t="s">
        <v>10</v>
      </c>
      <c r="C102" s="13">
        <v>212</v>
      </c>
      <c r="D102" s="14">
        <f>C102/C105*100</f>
        <v>0.9187432286023836</v>
      </c>
      <c r="E102" s="38">
        <v>637250.67</v>
      </c>
      <c r="F102" s="14">
        <f>E102/E105*100</f>
        <v>12.512442528630011</v>
      </c>
      <c r="G102" s="13">
        <v>29</v>
      </c>
      <c r="H102" s="14">
        <f>G102/G105*100</f>
        <v>4.131054131054131</v>
      </c>
      <c r="I102" s="38">
        <v>90675.83</v>
      </c>
      <c r="J102" s="14">
        <f>I102/I105*100</f>
        <v>14.219726264267546</v>
      </c>
      <c r="K102" s="13">
        <f t="shared" si="27"/>
        <v>241</v>
      </c>
      <c r="L102" s="14">
        <f>K102/K105*100</f>
        <v>1.0135845565041848</v>
      </c>
      <c r="M102" s="38">
        <f t="shared" si="28"/>
        <v>727926.5</v>
      </c>
      <c r="N102" s="14">
        <f>M102/M105*100</f>
        <v>12.702421262085824</v>
      </c>
      <c r="O102" s="25"/>
      <c r="P102" s="11"/>
      <c r="Q102" s="11"/>
      <c r="T102" s="27"/>
      <c r="V102" s="27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2">
      <c r="A103" s="57"/>
      <c r="B103" s="12" t="s">
        <v>11</v>
      </c>
      <c r="C103" s="13">
        <v>42</v>
      </c>
      <c r="D103" s="14">
        <f>C103/C105*100</f>
        <v>0.1820151679306609</v>
      </c>
      <c r="E103" s="38">
        <v>260370.34</v>
      </c>
      <c r="F103" s="14">
        <f>E103/E105*100</f>
        <v>5.1123820951178525</v>
      </c>
      <c r="G103" s="13">
        <v>18</v>
      </c>
      <c r="H103" s="14">
        <f>G103/G105*100</f>
        <v>2.564102564102564</v>
      </c>
      <c r="I103" s="38">
        <v>129527.61</v>
      </c>
      <c r="J103" s="14">
        <f>I103/I105*100</f>
        <v>20.312437811319768</v>
      </c>
      <c r="K103" s="13">
        <f t="shared" si="27"/>
        <v>60</v>
      </c>
      <c r="L103" s="14">
        <f>K103/K105*100</f>
        <v>0.25234470286411237</v>
      </c>
      <c r="M103" s="38">
        <f t="shared" si="28"/>
        <v>389897.95</v>
      </c>
      <c r="N103" s="14">
        <f>M103/M105*100</f>
        <v>6.803774845569816</v>
      </c>
      <c r="O103" s="25"/>
      <c r="P103" s="11"/>
      <c r="Q103" s="11"/>
      <c r="T103" s="27"/>
      <c r="V103" s="27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2">
      <c r="A104" s="57"/>
      <c r="B104" s="15" t="s">
        <v>12</v>
      </c>
      <c r="C104" s="16">
        <v>4</v>
      </c>
      <c r="D104" s="17">
        <f>C104/C105*100</f>
        <v>0.01733477789815818</v>
      </c>
      <c r="E104" s="39">
        <v>55357.42</v>
      </c>
      <c r="F104" s="17">
        <f>E104/E105*100</f>
        <v>1.0869451675637052</v>
      </c>
      <c r="G104" s="16">
        <v>7</v>
      </c>
      <c r="H104" s="17">
        <f>G104/G105*100</f>
        <v>0.9971509971509971</v>
      </c>
      <c r="I104" s="39">
        <v>167210.53</v>
      </c>
      <c r="J104" s="17">
        <f>I104/I105*100</f>
        <v>26.221849473041452</v>
      </c>
      <c r="K104" s="16">
        <f t="shared" si="27"/>
        <v>11</v>
      </c>
      <c r="L104" s="17">
        <f>K104/K105*100</f>
        <v>0.046263195525087265</v>
      </c>
      <c r="M104" s="39">
        <f t="shared" si="28"/>
        <v>222567.95</v>
      </c>
      <c r="N104" s="17">
        <f>M104/M105*100</f>
        <v>3.883842476319869</v>
      </c>
      <c r="O104" s="25"/>
      <c r="P104" s="11"/>
      <c r="Q104" s="11"/>
      <c r="T104" s="27"/>
      <c r="V104" s="27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2">
      <c r="A105" s="58"/>
      <c r="B105" s="5" t="s">
        <v>13</v>
      </c>
      <c r="C105" s="9">
        <f aca="true" t="shared" si="29" ref="C105:N105">SUM(C96:C104)</f>
        <v>23075</v>
      </c>
      <c r="D105" s="18">
        <f t="shared" si="29"/>
        <v>99.99999999999999</v>
      </c>
      <c r="E105" s="36">
        <f t="shared" si="29"/>
        <v>5092935.84</v>
      </c>
      <c r="F105" s="18">
        <f t="shared" si="29"/>
        <v>100</v>
      </c>
      <c r="G105" s="9">
        <f t="shared" si="29"/>
        <v>702</v>
      </c>
      <c r="H105" s="18">
        <f t="shared" si="29"/>
        <v>99.99999999999999</v>
      </c>
      <c r="I105" s="36">
        <f t="shared" si="29"/>
        <v>637676.34</v>
      </c>
      <c r="J105" s="18">
        <f t="shared" si="29"/>
        <v>100</v>
      </c>
      <c r="K105" s="9">
        <f t="shared" si="29"/>
        <v>23777</v>
      </c>
      <c r="L105" s="18">
        <f t="shared" si="29"/>
        <v>100</v>
      </c>
      <c r="M105" s="36">
        <f t="shared" si="29"/>
        <v>5730612.18</v>
      </c>
      <c r="N105" s="18">
        <f t="shared" si="29"/>
        <v>100.00000000000001</v>
      </c>
      <c r="O105" s="25"/>
      <c r="P105" s="11"/>
      <c r="Q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2" customHeight="1">
      <c r="A106" s="56" t="s">
        <v>28</v>
      </c>
      <c r="B106" s="8" t="s">
        <v>3</v>
      </c>
      <c r="C106" s="9">
        <v>14595</v>
      </c>
      <c r="D106" s="10">
        <f>C106/C115*100</f>
        <v>31.625820711174672</v>
      </c>
      <c r="E106" s="36">
        <v>1103731.5599999998</v>
      </c>
      <c r="F106" s="10">
        <f>E106/E115*100</f>
        <v>12.96016904283442</v>
      </c>
      <c r="G106" s="9">
        <v>402</v>
      </c>
      <c r="H106" s="10">
        <f>G106/G115*100</f>
        <v>27.217332430602575</v>
      </c>
      <c r="I106" s="36">
        <v>36325.06</v>
      </c>
      <c r="J106" s="10">
        <f>I106/I115*100</f>
        <v>2.087430981356373</v>
      </c>
      <c r="K106" s="9">
        <f aca="true" t="shared" si="30" ref="K106:K114">C106+G106</f>
        <v>14997</v>
      </c>
      <c r="L106" s="10">
        <f>K106/K115*100</f>
        <v>31.489102591021712</v>
      </c>
      <c r="M106" s="36">
        <f aca="true" t="shared" si="31" ref="M106:M114">E106+I106</f>
        <v>1140056.6199999999</v>
      </c>
      <c r="N106" s="10">
        <f>M106/M115*100</f>
        <v>11.11543710887932</v>
      </c>
      <c r="O106" s="25"/>
      <c r="P106" s="11"/>
      <c r="Q106" s="11"/>
      <c r="T106" s="27"/>
      <c r="V106" s="27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2">
      <c r="A107" s="57"/>
      <c r="B107" s="12" t="s">
        <v>5</v>
      </c>
      <c r="C107" s="13">
        <v>24362</v>
      </c>
      <c r="D107" s="14">
        <f>C107/C115*100</f>
        <v>52.789876270341715</v>
      </c>
      <c r="E107" s="38">
        <v>3355177.22</v>
      </c>
      <c r="F107" s="14">
        <f>E107/E115*100</f>
        <v>39.39695621267481</v>
      </c>
      <c r="G107" s="13">
        <v>407</v>
      </c>
      <c r="H107" s="14">
        <f>G107/G115*100</f>
        <v>27.55585646580907</v>
      </c>
      <c r="I107" s="38">
        <v>133491.1</v>
      </c>
      <c r="J107" s="14">
        <f>I107/I115*100</f>
        <v>7.671107986479354</v>
      </c>
      <c r="K107" s="13">
        <f t="shared" si="30"/>
        <v>24769</v>
      </c>
      <c r="L107" s="14">
        <f>K107/K115*100</f>
        <v>52.007306933187756</v>
      </c>
      <c r="M107" s="38">
        <f t="shared" si="31"/>
        <v>3488668.3200000003</v>
      </c>
      <c r="N107" s="14">
        <f>M107/M115*100</f>
        <v>34.01416440588686</v>
      </c>
      <c r="O107" s="25"/>
      <c r="P107" s="11"/>
      <c r="Q107" s="11"/>
      <c r="T107" s="27"/>
      <c r="V107" s="27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2">
      <c r="A108" s="57"/>
      <c r="B108" s="12" t="s">
        <v>6</v>
      </c>
      <c r="C108" s="13">
        <v>3695</v>
      </c>
      <c r="D108" s="14">
        <f>C108/C115*100</f>
        <v>8.006674034106915</v>
      </c>
      <c r="E108" s="38">
        <v>1016030.9299999999</v>
      </c>
      <c r="F108" s="14">
        <f>E108/E115*100</f>
        <v>11.930376083065221</v>
      </c>
      <c r="G108" s="13">
        <v>198</v>
      </c>
      <c r="H108" s="14">
        <f>G108/G115*100</f>
        <v>13.405551794177386</v>
      </c>
      <c r="I108" s="38">
        <v>67254</v>
      </c>
      <c r="J108" s="14">
        <f>I108/I115*100</f>
        <v>3.8647722321763958</v>
      </c>
      <c r="K108" s="13">
        <f t="shared" si="30"/>
        <v>3893</v>
      </c>
      <c r="L108" s="14">
        <f>K108/K115*100</f>
        <v>8.174106580439256</v>
      </c>
      <c r="M108" s="38">
        <f t="shared" si="31"/>
        <v>1083284.93</v>
      </c>
      <c r="N108" s="14">
        <f>M108/M115*100</f>
        <v>10.561918854882608</v>
      </c>
      <c r="O108" s="25"/>
      <c r="P108" s="11"/>
      <c r="Q108" s="11"/>
      <c r="T108" s="27"/>
      <c r="V108" s="27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2">
      <c r="A109" s="57"/>
      <c r="B109" s="12" t="s">
        <v>7</v>
      </c>
      <c r="C109" s="13">
        <v>1985</v>
      </c>
      <c r="D109" s="14">
        <f>C109/C115*100</f>
        <v>4.3012849682550005</v>
      </c>
      <c r="E109" s="38">
        <v>979388.7399999999</v>
      </c>
      <c r="F109" s="14">
        <f>E109/E115*100</f>
        <v>11.500118406552232</v>
      </c>
      <c r="G109" s="13">
        <v>205</v>
      </c>
      <c r="H109" s="14">
        <f>G109/G115*100</f>
        <v>13.879485443466486</v>
      </c>
      <c r="I109" s="38">
        <v>132743.34</v>
      </c>
      <c r="J109" s="14">
        <f>I109/I115*100</f>
        <v>7.628137723233566</v>
      </c>
      <c r="K109" s="13">
        <f t="shared" si="30"/>
        <v>2190</v>
      </c>
      <c r="L109" s="14">
        <f>K109/K115*100</f>
        <v>4.598328644017973</v>
      </c>
      <c r="M109" s="38">
        <f t="shared" si="31"/>
        <v>1112132.0799999998</v>
      </c>
      <c r="N109" s="14">
        <f>M109/M115*100</f>
        <v>10.843175659123968</v>
      </c>
      <c r="O109" s="25"/>
      <c r="P109" s="11"/>
      <c r="Q109" s="11"/>
      <c r="T109" s="27"/>
      <c r="V109" s="27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2">
      <c r="A110" s="57"/>
      <c r="B110" s="12" t="s">
        <v>8</v>
      </c>
      <c r="C110" s="13">
        <v>1032</v>
      </c>
      <c r="D110" s="14">
        <f>C110/C115*100</f>
        <v>2.236234804654489</v>
      </c>
      <c r="E110" s="38">
        <v>1021729.12</v>
      </c>
      <c r="F110" s="14">
        <f>E110/E115*100</f>
        <v>11.997285020269292</v>
      </c>
      <c r="G110" s="13">
        <v>123</v>
      </c>
      <c r="H110" s="14">
        <f>G110/G115*100</f>
        <v>8.32769126607989</v>
      </c>
      <c r="I110" s="38">
        <v>315982.5</v>
      </c>
      <c r="J110" s="14">
        <f>I110/I115*100</f>
        <v>18.158033601773546</v>
      </c>
      <c r="K110" s="13">
        <f t="shared" si="30"/>
        <v>1155</v>
      </c>
      <c r="L110" s="14">
        <f>K110/K115*100</f>
        <v>2.425145928694411</v>
      </c>
      <c r="M110" s="38">
        <f t="shared" si="31"/>
        <v>1337711.62</v>
      </c>
      <c r="N110" s="14">
        <f>M110/M115*100</f>
        <v>13.04255343206294</v>
      </c>
      <c r="O110" s="25"/>
      <c r="P110" s="11"/>
      <c r="Q110" s="11"/>
      <c r="T110" s="27"/>
      <c r="V110" s="27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2">
      <c r="A111" s="57"/>
      <c r="B111" s="12" t="s">
        <v>9</v>
      </c>
      <c r="C111" s="13">
        <v>397</v>
      </c>
      <c r="D111" s="14">
        <f>C111/C115*100</f>
        <v>0.8602569936510001</v>
      </c>
      <c r="E111" s="38">
        <v>622803.71</v>
      </c>
      <c r="F111" s="14">
        <f>E111/E115*100</f>
        <v>7.3130475331378815</v>
      </c>
      <c r="G111" s="13">
        <v>70</v>
      </c>
      <c r="H111" s="14">
        <f>G111/G115*100</f>
        <v>4.739336492890995</v>
      </c>
      <c r="I111" s="38">
        <v>318154.86</v>
      </c>
      <c r="J111" s="14">
        <f>I111/I115*100</f>
        <v>18.28286895143737</v>
      </c>
      <c r="K111" s="13">
        <f t="shared" si="30"/>
        <v>467</v>
      </c>
      <c r="L111" s="14">
        <f>K111/K115*100</f>
        <v>0.9805568387015495</v>
      </c>
      <c r="M111" s="38">
        <f t="shared" si="31"/>
        <v>940958.57</v>
      </c>
      <c r="N111" s="14">
        <f>M111/M115*100</f>
        <v>9.17425119367845</v>
      </c>
      <c r="O111" s="25"/>
      <c r="P111" s="11"/>
      <c r="Q111" s="11"/>
      <c r="T111" s="27"/>
      <c r="V111" s="27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2">
      <c r="A112" s="57"/>
      <c r="B112" s="12" t="s">
        <v>10</v>
      </c>
      <c r="C112" s="13">
        <v>63</v>
      </c>
      <c r="D112" s="14">
        <f>C112/C115*100</f>
        <v>0.13651433400507054</v>
      </c>
      <c r="E112" s="38">
        <v>184215.86000000002</v>
      </c>
      <c r="F112" s="14">
        <f>E112/E115*100</f>
        <v>2.163088175145703</v>
      </c>
      <c r="G112" s="13">
        <v>40</v>
      </c>
      <c r="H112" s="14">
        <f>G112/G115*100</f>
        <v>2.7081922816519977</v>
      </c>
      <c r="I112" s="38">
        <v>178440.55</v>
      </c>
      <c r="J112" s="14">
        <f>I112/I115*100</f>
        <v>10.254142247811041</v>
      </c>
      <c r="K112" s="13">
        <f t="shared" si="30"/>
        <v>103</v>
      </c>
      <c r="L112" s="14">
        <f>K112/K115*100</f>
        <v>0.21626842480997774</v>
      </c>
      <c r="M112" s="38">
        <f t="shared" si="31"/>
        <v>362656.41000000003</v>
      </c>
      <c r="N112" s="14">
        <f>M112/M115*100</f>
        <v>3.5358634358765038</v>
      </c>
      <c r="O112" s="25"/>
      <c r="P112" s="11"/>
      <c r="Q112" s="11"/>
      <c r="T112" s="27"/>
      <c r="V112" s="27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2">
      <c r="A113" s="57"/>
      <c r="B113" s="12" t="s">
        <v>11</v>
      </c>
      <c r="C113" s="13">
        <v>11</v>
      </c>
      <c r="D113" s="14">
        <f>C113/C115*100</f>
        <v>0.023835836096123428</v>
      </c>
      <c r="E113" s="38">
        <v>79223.06</v>
      </c>
      <c r="F113" s="14">
        <f>E113/E115*100</f>
        <v>0.9302481571611615</v>
      </c>
      <c r="G113" s="13">
        <v>19</v>
      </c>
      <c r="H113" s="14">
        <f>G113/G115*100</f>
        <v>1.2863913337846988</v>
      </c>
      <c r="I113" s="38">
        <v>156821.54</v>
      </c>
      <c r="J113" s="14">
        <f>I113/I115*100</f>
        <v>9.011799048370953</v>
      </c>
      <c r="K113" s="13">
        <f t="shared" si="30"/>
        <v>30</v>
      </c>
      <c r="L113" s="14">
        <f>K113/K115*100</f>
        <v>0.06299080334271197</v>
      </c>
      <c r="M113" s="38">
        <f t="shared" si="31"/>
        <v>236044.6</v>
      </c>
      <c r="N113" s="14">
        <f>M113/M115*100</f>
        <v>2.3014110528918956</v>
      </c>
      <c r="O113" s="25"/>
      <c r="P113" s="11"/>
      <c r="Q113" s="11"/>
      <c r="T113" s="27"/>
      <c r="V113" s="27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2">
      <c r="A114" s="57"/>
      <c r="B114" s="15" t="s">
        <v>12</v>
      </c>
      <c r="C114" s="16">
        <v>9</v>
      </c>
      <c r="D114" s="17">
        <f>C114/C115*100</f>
        <v>0.019502047715010074</v>
      </c>
      <c r="E114" s="39">
        <v>154035.94</v>
      </c>
      <c r="F114" s="17">
        <f>E114/E115*100</f>
        <v>1.8087113691592733</v>
      </c>
      <c r="G114" s="16">
        <v>13</v>
      </c>
      <c r="H114" s="17">
        <f>G114/G115*100</f>
        <v>0.8801624915368992</v>
      </c>
      <c r="I114" s="39">
        <v>400967.22000000003</v>
      </c>
      <c r="J114" s="17">
        <f>I114/I115*100</f>
        <v>23.041707227361407</v>
      </c>
      <c r="K114" s="16">
        <f t="shared" si="30"/>
        <v>22</v>
      </c>
      <c r="L114" s="17">
        <f>K114/K115*100</f>
        <v>0.04619325578465544</v>
      </c>
      <c r="M114" s="39">
        <f t="shared" si="31"/>
        <v>555003.16</v>
      </c>
      <c r="N114" s="17">
        <f>M114/M115*100</f>
        <v>5.411224856717456</v>
      </c>
      <c r="O114" s="25"/>
      <c r="P114" s="11"/>
      <c r="Q114" s="11"/>
      <c r="T114" s="27"/>
      <c r="V114" s="27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2">
      <c r="A115" s="58"/>
      <c r="B115" s="5" t="s">
        <v>13</v>
      </c>
      <c r="C115" s="9">
        <f aca="true" t="shared" si="32" ref="C115:N115">SUM(C106:C114)</f>
        <v>46149</v>
      </c>
      <c r="D115" s="18">
        <f t="shared" si="32"/>
        <v>100</v>
      </c>
      <c r="E115" s="36">
        <f t="shared" si="32"/>
        <v>8516336.14</v>
      </c>
      <c r="F115" s="18">
        <f t="shared" si="32"/>
        <v>99.99999999999999</v>
      </c>
      <c r="G115" s="9">
        <f t="shared" si="32"/>
        <v>1477</v>
      </c>
      <c r="H115" s="18">
        <f t="shared" si="32"/>
        <v>100.00000000000001</v>
      </c>
      <c r="I115" s="36">
        <f t="shared" si="32"/>
        <v>1740180.17</v>
      </c>
      <c r="J115" s="18">
        <f t="shared" si="32"/>
        <v>100</v>
      </c>
      <c r="K115" s="9">
        <f t="shared" si="32"/>
        <v>47626</v>
      </c>
      <c r="L115" s="18">
        <f t="shared" si="32"/>
        <v>100</v>
      </c>
      <c r="M115" s="36">
        <f t="shared" si="32"/>
        <v>10256516.31</v>
      </c>
      <c r="N115" s="18">
        <f t="shared" si="32"/>
        <v>100</v>
      </c>
      <c r="O115" s="25"/>
      <c r="P115" s="11"/>
      <c r="Q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2" customHeight="1">
      <c r="A116" s="56" t="s">
        <v>29</v>
      </c>
      <c r="B116" s="8" t="s">
        <v>3</v>
      </c>
      <c r="C116" s="9">
        <v>7056</v>
      </c>
      <c r="D116" s="10">
        <f>C116/C125*100</f>
        <v>18.74402295186484</v>
      </c>
      <c r="E116" s="36">
        <v>614107.86</v>
      </c>
      <c r="F116" s="10">
        <f>E116/E125*100</f>
        <v>7.004381820625538</v>
      </c>
      <c r="G116" s="9">
        <v>124</v>
      </c>
      <c r="H116" s="10">
        <f>G116/G125*100</f>
        <v>15.46134663341646</v>
      </c>
      <c r="I116" s="36">
        <v>7625.12</v>
      </c>
      <c r="J116" s="10">
        <f>I116/I125*100</f>
        <v>0.3082783722748959</v>
      </c>
      <c r="K116" s="9">
        <f aca="true" t="shared" si="33" ref="K116:K124">C116+G116</f>
        <v>7180</v>
      </c>
      <c r="L116" s="10">
        <f>K116/K125*100</f>
        <v>18.67554492014774</v>
      </c>
      <c r="M116" s="36">
        <f aca="true" t="shared" si="34" ref="M116:M124">E116+I116</f>
        <v>621732.98</v>
      </c>
      <c r="N116" s="10">
        <f>M116/M125*100</f>
        <v>5.530972604233776</v>
      </c>
      <c r="O116" s="25"/>
      <c r="P116" s="11"/>
      <c r="Q116" s="11"/>
      <c r="T116" s="27"/>
      <c r="V116" s="27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2">
      <c r="A117" s="57"/>
      <c r="B117" s="12" t="s">
        <v>5</v>
      </c>
      <c r="C117" s="13">
        <v>21771</v>
      </c>
      <c r="D117" s="14">
        <f>C117/C125*100</f>
        <v>57.833917755817666</v>
      </c>
      <c r="E117" s="38">
        <v>3201389.03</v>
      </c>
      <c r="F117" s="14">
        <f>E117/E125*100</f>
        <v>36.51435290615239</v>
      </c>
      <c r="G117" s="13">
        <v>226</v>
      </c>
      <c r="H117" s="14">
        <f>G117/G125*100</f>
        <v>28.179551122194514</v>
      </c>
      <c r="I117" s="38">
        <v>54117.42</v>
      </c>
      <c r="J117" s="14">
        <f>I117/I125*100</f>
        <v>2.1879301767469754</v>
      </c>
      <c r="K117" s="13">
        <f t="shared" si="33"/>
        <v>21997</v>
      </c>
      <c r="L117" s="14">
        <f>K117/K125*100</f>
        <v>57.21531498725485</v>
      </c>
      <c r="M117" s="38">
        <f t="shared" si="34"/>
        <v>3255506.4499999997</v>
      </c>
      <c r="N117" s="14">
        <f>M117/M125*100</f>
        <v>28.961173955829643</v>
      </c>
      <c r="O117" s="25"/>
      <c r="P117" s="11"/>
      <c r="Q117" s="11"/>
      <c r="T117" s="27"/>
      <c r="V117" s="27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2">
      <c r="A118" s="57"/>
      <c r="B118" s="12" t="s">
        <v>6</v>
      </c>
      <c r="C118" s="13">
        <v>5557</v>
      </c>
      <c r="D118" s="14">
        <f>C118/C125*100</f>
        <v>14.7619806609287</v>
      </c>
      <c r="E118" s="38">
        <v>1480384.03</v>
      </c>
      <c r="F118" s="14">
        <f>E118/E125*100</f>
        <v>16.884941005764638</v>
      </c>
      <c r="G118" s="13">
        <v>128</v>
      </c>
      <c r="H118" s="14">
        <f>G118/G125*100</f>
        <v>15.96009975062344</v>
      </c>
      <c r="I118" s="38">
        <v>57374.18</v>
      </c>
      <c r="J118" s="14">
        <f>I118/I125*100</f>
        <v>2.3195987500533617</v>
      </c>
      <c r="K118" s="13">
        <f t="shared" si="33"/>
        <v>5685</v>
      </c>
      <c r="L118" s="14">
        <f>K118/K125*100</f>
        <v>14.786973937470737</v>
      </c>
      <c r="M118" s="38">
        <f t="shared" si="34"/>
        <v>1537758.21</v>
      </c>
      <c r="N118" s="14">
        <f>M118/M125*100</f>
        <v>13.679986111474365</v>
      </c>
      <c r="O118" s="25"/>
      <c r="P118" s="11"/>
      <c r="Q118" s="11"/>
      <c r="T118" s="27"/>
      <c r="V118" s="27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2">
      <c r="A119" s="57"/>
      <c r="B119" s="12" t="s">
        <v>7</v>
      </c>
      <c r="C119" s="13">
        <v>2022</v>
      </c>
      <c r="D119" s="14">
        <f>C119/C125*100</f>
        <v>5.371373924131335</v>
      </c>
      <c r="E119" s="38">
        <v>1058420.25</v>
      </c>
      <c r="F119" s="14">
        <f>E119/E125*100</f>
        <v>12.072113126319433</v>
      </c>
      <c r="G119" s="13">
        <v>105</v>
      </c>
      <c r="H119" s="14">
        <f>G119/G125*100</f>
        <v>13.092269326683292</v>
      </c>
      <c r="I119" s="38">
        <v>72566.45</v>
      </c>
      <c r="J119" s="14">
        <f>I119/I125*100</f>
        <v>2.9338118072591146</v>
      </c>
      <c r="K119" s="13">
        <f t="shared" si="33"/>
        <v>2127</v>
      </c>
      <c r="L119" s="14">
        <f>K119/K125*100</f>
        <v>5.5324351037819275</v>
      </c>
      <c r="M119" s="38">
        <f t="shared" si="34"/>
        <v>1130986.7</v>
      </c>
      <c r="N119" s="14">
        <f>M119/M125*100</f>
        <v>10.061323196097407</v>
      </c>
      <c r="O119" s="25"/>
      <c r="P119" s="11"/>
      <c r="Q119" s="11"/>
      <c r="T119" s="27"/>
      <c r="V119" s="27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2">
      <c r="A120" s="57"/>
      <c r="B120" s="12" t="s">
        <v>8</v>
      </c>
      <c r="C120" s="13">
        <v>908</v>
      </c>
      <c r="D120" s="14">
        <f>C120/C125*100</f>
        <v>2.4120709807671874</v>
      </c>
      <c r="E120" s="38">
        <v>1219730.09</v>
      </c>
      <c r="F120" s="14">
        <f>E120/E125*100</f>
        <v>13.91197837537196</v>
      </c>
      <c r="G120" s="13">
        <v>116</v>
      </c>
      <c r="H120" s="14">
        <f>G120/G125*100</f>
        <v>14.463840399002494</v>
      </c>
      <c r="I120" s="38">
        <v>157887.02</v>
      </c>
      <c r="J120" s="14">
        <f>I120/I125*100</f>
        <v>6.383263939312947</v>
      </c>
      <c r="K120" s="13">
        <f t="shared" si="33"/>
        <v>1024</v>
      </c>
      <c r="L120" s="14">
        <f>K120/K125*100</f>
        <v>2.663476044321906</v>
      </c>
      <c r="M120" s="38">
        <f t="shared" si="34"/>
        <v>1377617.11</v>
      </c>
      <c r="N120" s="14">
        <f>M120/M125*100</f>
        <v>12.255361609631372</v>
      </c>
      <c r="O120" s="25"/>
      <c r="P120" s="11"/>
      <c r="Q120" s="11"/>
      <c r="T120" s="27"/>
      <c r="V120" s="27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2">
      <c r="A121" s="57"/>
      <c r="B121" s="12" t="s">
        <v>9</v>
      </c>
      <c r="C121" s="13">
        <v>251</v>
      </c>
      <c r="D121" s="14">
        <f>C121/C125*100</f>
        <v>0.6667729253001806</v>
      </c>
      <c r="E121" s="38">
        <v>632595.25</v>
      </c>
      <c r="F121" s="14">
        <f>E121/E125*100</f>
        <v>7.215245004214841</v>
      </c>
      <c r="G121" s="13">
        <v>48</v>
      </c>
      <c r="H121" s="14">
        <f>G121/G125*100</f>
        <v>5.985037406483791</v>
      </c>
      <c r="I121" s="38">
        <v>131061.61</v>
      </c>
      <c r="J121" s="14">
        <f>I121/I125*100</f>
        <v>5.298731009941775</v>
      </c>
      <c r="K121" s="13">
        <f t="shared" si="33"/>
        <v>299</v>
      </c>
      <c r="L121" s="14">
        <f>K121/K125*100</f>
        <v>0.7777141965354003</v>
      </c>
      <c r="M121" s="38">
        <f t="shared" si="34"/>
        <v>763656.86</v>
      </c>
      <c r="N121" s="14">
        <f>M121/M125*100</f>
        <v>6.793535661716366</v>
      </c>
      <c r="O121" s="25"/>
      <c r="P121" s="11"/>
      <c r="Q121" s="11"/>
      <c r="T121" s="27"/>
      <c r="V121" s="27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2">
      <c r="A122" s="57"/>
      <c r="B122" s="12" t="s">
        <v>10</v>
      </c>
      <c r="C122" s="13">
        <v>53</v>
      </c>
      <c r="D122" s="14">
        <f>C122/C125*100</f>
        <v>0.14079268940601425</v>
      </c>
      <c r="E122" s="38">
        <v>195788.64</v>
      </c>
      <c r="F122" s="14">
        <f>E122/E125*100</f>
        <v>2.2331230066018013</v>
      </c>
      <c r="G122" s="13">
        <v>33</v>
      </c>
      <c r="H122" s="14">
        <f>G122/G125*100</f>
        <v>4.114713216957606</v>
      </c>
      <c r="I122" s="38">
        <v>257574.62</v>
      </c>
      <c r="J122" s="14">
        <f>I122/I125*100</f>
        <v>10.413565241324052</v>
      </c>
      <c r="K122" s="13">
        <f t="shared" si="33"/>
        <v>86</v>
      </c>
      <c r="L122" s="14">
        <f>K122/K125*100</f>
        <v>0.22369037090984759</v>
      </c>
      <c r="M122" s="38">
        <f t="shared" si="34"/>
        <v>453363.26</v>
      </c>
      <c r="N122" s="14">
        <f>M122/M125*100</f>
        <v>4.033145822224381</v>
      </c>
      <c r="O122" s="25"/>
      <c r="P122" s="11"/>
      <c r="Q122" s="11"/>
      <c r="T122" s="27"/>
      <c r="V122" s="27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2">
      <c r="A123" s="57"/>
      <c r="B123" s="12" t="s">
        <v>11</v>
      </c>
      <c r="C123" s="13">
        <v>14</v>
      </c>
      <c r="D123" s="14">
        <f>C123/C125*100</f>
        <v>0.037190521729890555</v>
      </c>
      <c r="E123" s="38">
        <v>111637.34</v>
      </c>
      <c r="F123" s="14">
        <f>E123/E125*100</f>
        <v>1.2733114257794913</v>
      </c>
      <c r="G123" s="13">
        <v>9</v>
      </c>
      <c r="H123" s="14">
        <f>G123/G125*100</f>
        <v>1.1221945137157108</v>
      </c>
      <c r="I123" s="38">
        <v>135160.52</v>
      </c>
      <c r="J123" s="14">
        <f>I123/I125*100</f>
        <v>5.464447130199723</v>
      </c>
      <c r="K123" s="13">
        <f t="shared" si="33"/>
        <v>23</v>
      </c>
      <c r="L123" s="14">
        <f>K123/K125*100</f>
        <v>0.059824168964261557</v>
      </c>
      <c r="M123" s="38">
        <f t="shared" si="34"/>
        <v>246797.86</v>
      </c>
      <c r="N123" s="14">
        <f>M123/M125*100</f>
        <v>2.1955280584335783</v>
      </c>
      <c r="O123" s="25"/>
      <c r="P123" s="11"/>
      <c r="Q123" s="11"/>
      <c r="T123" s="27"/>
      <c r="V123" s="27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2">
      <c r="A124" s="57"/>
      <c r="B124" s="15" t="s">
        <v>12</v>
      </c>
      <c r="C124" s="16">
        <v>12</v>
      </c>
      <c r="D124" s="17">
        <f>C124/C125*100</f>
        <v>0.0318775900541919</v>
      </c>
      <c r="E124" s="39">
        <v>253428.72</v>
      </c>
      <c r="F124" s="17">
        <f>E124/E125*100</f>
        <v>2.8905533291698946</v>
      </c>
      <c r="G124" s="16">
        <v>13</v>
      </c>
      <c r="H124" s="17">
        <f>G124/G125*100</f>
        <v>1.6209476309226933</v>
      </c>
      <c r="I124" s="39">
        <v>1600085.85</v>
      </c>
      <c r="J124" s="17">
        <f>I124/I125*100</f>
        <v>64.69037357288715</v>
      </c>
      <c r="K124" s="16">
        <f t="shared" si="33"/>
        <v>25</v>
      </c>
      <c r="L124" s="17">
        <f>K124/K125*100</f>
        <v>0.06502627061332777</v>
      </c>
      <c r="M124" s="39">
        <f t="shared" si="34"/>
        <v>1853514.57</v>
      </c>
      <c r="N124" s="17">
        <f>M124/M125*100</f>
        <v>16.488972980359108</v>
      </c>
      <c r="O124" s="25"/>
      <c r="P124" s="11"/>
      <c r="Q124" s="11"/>
      <c r="T124" s="27"/>
      <c r="V124" s="27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2">
      <c r="A125" s="58"/>
      <c r="B125" s="5" t="s">
        <v>13</v>
      </c>
      <c r="C125" s="19">
        <f aca="true" t="shared" si="35" ref="C125:N125">SUM(C116:C124)</f>
        <v>37644</v>
      </c>
      <c r="D125" s="18">
        <f t="shared" si="35"/>
        <v>100</v>
      </c>
      <c r="E125" s="40">
        <f t="shared" si="35"/>
        <v>8767481.21</v>
      </c>
      <c r="F125" s="18">
        <f t="shared" si="35"/>
        <v>99.99999999999999</v>
      </c>
      <c r="G125" s="19">
        <f t="shared" si="35"/>
        <v>802</v>
      </c>
      <c r="H125" s="18">
        <f t="shared" si="35"/>
        <v>100</v>
      </c>
      <c r="I125" s="40">
        <f t="shared" si="35"/>
        <v>2473452.79</v>
      </c>
      <c r="J125" s="18">
        <f t="shared" si="35"/>
        <v>100</v>
      </c>
      <c r="K125" s="19">
        <f t="shared" si="35"/>
        <v>38446</v>
      </c>
      <c r="L125" s="18">
        <f t="shared" si="35"/>
        <v>99.99999999999999</v>
      </c>
      <c r="M125" s="40">
        <f t="shared" si="35"/>
        <v>11240934</v>
      </c>
      <c r="N125" s="18">
        <f t="shared" si="35"/>
        <v>100</v>
      </c>
      <c r="O125" s="25"/>
      <c r="P125" s="11"/>
      <c r="Q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2" customHeight="1">
      <c r="A126" s="56" t="s">
        <v>30</v>
      </c>
      <c r="B126" s="8" t="s">
        <v>3</v>
      </c>
      <c r="C126" s="9">
        <v>7454</v>
      </c>
      <c r="D126" s="10">
        <f>C126/C135*100</f>
        <v>23.48604196861806</v>
      </c>
      <c r="E126" s="36">
        <v>552644.92</v>
      </c>
      <c r="F126" s="10">
        <f>E126/E135*100</f>
        <v>8.150737269833211</v>
      </c>
      <c r="G126" s="9">
        <v>149</v>
      </c>
      <c r="H126" s="10">
        <f>G126/G135*100</f>
        <v>19.029374201787995</v>
      </c>
      <c r="I126" s="36">
        <v>8478.8</v>
      </c>
      <c r="J126" s="10">
        <f>I126/I135*100</f>
        <v>0.9326285432842191</v>
      </c>
      <c r="K126" s="9">
        <f>C126+G126</f>
        <v>7603</v>
      </c>
      <c r="L126" s="10">
        <f>K126/K135*100</f>
        <v>23.37873989114726</v>
      </c>
      <c r="M126" s="36">
        <f aca="true" t="shared" si="36" ref="M126:M134">E126+I126</f>
        <v>561123.7200000001</v>
      </c>
      <c r="N126" s="10">
        <f>M126/M135*100</f>
        <v>7.297333292981866</v>
      </c>
      <c r="O126" s="25"/>
      <c r="P126" s="11"/>
      <c r="Q126" s="11"/>
      <c r="T126" s="27"/>
      <c r="V126" s="27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2">
      <c r="A127" s="57"/>
      <c r="B127" s="12" t="s">
        <v>5</v>
      </c>
      <c r="C127" s="13">
        <v>18176</v>
      </c>
      <c r="D127" s="14">
        <f>C127/C135*100</f>
        <v>57.26888902892432</v>
      </c>
      <c r="E127" s="38">
        <v>2341481.81</v>
      </c>
      <c r="F127" s="14">
        <f>E127/E135*100</f>
        <v>34.53357185551171</v>
      </c>
      <c r="G127" s="13">
        <v>188</v>
      </c>
      <c r="H127" s="14">
        <f>G127/G135*100</f>
        <v>24.010217113665387</v>
      </c>
      <c r="I127" s="38">
        <v>26975.66</v>
      </c>
      <c r="J127" s="14">
        <f>I127/I135*100</f>
        <v>2.9671970667936947</v>
      </c>
      <c r="K127" s="13">
        <f aca="true" t="shared" si="37" ref="K127:K134">C127+G127</f>
        <v>18364</v>
      </c>
      <c r="L127" s="14">
        <f>K127/K135*100</f>
        <v>56.46812828633806</v>
      </c>
      <c r="M127" s="38">
        <f t="shared" si="36"/>
        <v>2368457.47</v>
      </c>
      <c r="N127" s="14">
        <f>M127/M135*100</f>
        <v>30.801448829934685</v>
      </c>
      <c r="O127" s="25"/>
      <c r="P127" s="11"/>
      <c r="Q127" s="11"/>
      <c r="T127" s="27"/>
      <c r="V127" s="27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2">
      <c r="A128" s="57"/>
      <c r="B128" s="12" t="s">
        <v>6</v>
      </c>
      <c r="C128" s="13">
        <v>3136</v>
      </c>
      <c r="D128" s="14">
        <f>C128/C135*100</f>
        <v>9.88089986766652</v>
      </c>
      <c r="E128" s="38">
        <v>739795.2</v>
      </c>
      <c r="F128" s="14">
        <f>E128/E135*100</f>
        <v>10.910941348531193</v>
      </c>
      <c r="G128" s="13">
        <v>91</v>
      </c>
      <c r="H128" s="14">
        <f>G128/G135*100</f>
        <v>11.621966794380588</v>
      </c>
      <c r="I128" s="38">
        <v>22871.67</v>
      </c>
      <c r="J128" s="14">
        <f>I128/I135*100</f>
        <v>2.5157772650112484</v>
      </c>
      <c r="K128" s="13">
        <f t="shared" si="37"/>
        <v>3227</v>
      </c>
      <c r="L128" s="14">
        <f>K128/K135*100</f>
        <v>9.922819101503643</v>
      </c>
      <c r="M128" s="38">
        <f t="shared" si="36"/>
        <v>762666.87</v>
      </c>
      <c r="N128" s="14">
        <f>M128/M135*100</f>
        <v>9.918372978253837</v>
      </c>
      <c r="O128" s="25"/>
      <c r="P128" s="11"/>
      <c r="Q128" s="11"/>
      <c r="T128" s="27"/>
      <c r="V128" s="27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2">
      <c r="A129" s="57"/>
      <c r="B129" s="12" t="s">
        <v>7</v>
      </c>
      <c r="C129" s="13">
        <v>1346</v>
      </c>
      <c r="D129" s="14">
        <f>C129/C135*100</f>
        <v>4.240972966160438</v>
      </c>
      <c r="E129" s="38">
        <v>506562.47</v>
      </c>
      <c r="F129" s="14">
        <f>E129/E135*100</f>
        <v>7.471085780952745</v>
      </c>
      <c r="G129" s="13">
        <v>100</v>
      </c>
      <c r="H129" s="14">
        <f>G129/G135*100</f>
        <v>12.77139208173691</v>
      </c>
      <c r="I129" s="38">
        <v>39046.37</v>
      </c>
      <c r="J129" s="14">
        <f>I129/I135*100</f>
        <v>4.294918994862084</v>
      </c>
      <c r="K129" s="13">
        <f t="shared" si="37"/>
        <v>1446</v>
      </c>
      <c r="L129" s="14">
        <f>K129/K135*100</f>
        <v>4.4463577380769355</v>
      </c>
      <c r="M129" s="38">
        <f t="shared" si="36"/>
        <v>545608.84</v>
      </c>
      <c r="N129" s="14">
        <f>M129/M135*100</f>
        <v>7.095564509511762</v>
      </c>
      <c r="O129" s="25"/>
      <c r="P129" s="11"/>
      <c r="Q129" s="11"/>
      <c r="T129" s="27"/>
      <c r="V129" s="27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2">
      <c r="A130" s="57"/>
      <c r="B130" s="12" t="s">
        <v>8</v>
      </c>
      <c r="C130" s="13">
        <v>774</v>
      </c>
      <c r="D130" s="14">
        <f>C130/C135*100</f>
        <v>2.438716995399836</v>
      </c>
      <c r="E130" s="38">
        <v>542888.59</v>
      </c>
      <c r="F130" s="14">
        <f>E130/E135*100</f>
        <v>8.006845089393385</v>
      </c>
      <c r="G130" s="13">
        <v>113</v>
      </c>
      <c r="H130" s="14">
        <f>G130/G135*100</f>
        <v>14.431673052362706</v>
      </c>
      <c r="I130" s="38">
        <v>79647.24</v>
      </c>
      <c r="J130" s="14">
        <f>I130/I135*100</f>
        <v>8.76082575574475</v>
      </c>
      <c r="K130" s="13">
        <f t="shared" si="37"/>
        <v>887</v>
      </c>
      <c r="L130" s="14">
        <f>K130/K135*100</f>
        <v>2.7274684050305957</v>
      </c>
      <c r="M130" s="38">
        <f t="shared" si="36"/>
        <v>622535.83</v>
      </c>
      <c r="N130" s="14">
        <f>M130/M135*100</f>
        <v>8.095988952905248</v>
      </c>
      <c r="O130" s="25"/>
      <c r="P130" s="11"/>
      <c r="Q130" s="11"/>
      <c r="T130" s="27"/>
      <c r="V130" s="27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2">
      <c r="A131" s="57"/>
      <c r="B131" s="12" t="s">
        <v>9</v>
      </c>
      <c r="C131" s="13">
        <v>479</v>
      </c>
      <c r="D131" s="14">
        <f>C131/C135*100</f>
        <v>1.5092318356544205</v>
      </c>
      <c r="E131" s="38">
        <v>665920.99</v>
      </c>
      <c r="F131" s="14">
        <f>E131/E135*100</f>
        <v>9.821400388439702</v>
      </c>
      <c r="G131" s="13">
        <v>63</v>
      </c>
      <c r="H131" s="14">
        <f>G131/G135*100</f>
        <v>8.045977011494253</v>
      </c>
      <c r="I131" s="38">
        <v>84518.01</v>
      </c>
      <c r="J131" s="14">
        <f>I131/I135*100</f>
        <v>9.296587789260398</v>
      </c>
      <c r="K131" s="13">
        <f t="shared" si="37"/>
        <v>542</v>
      </c>
      <c r="L131" s="14">
        <f>K131/K135*100</f>
        <v>1.6666154177300823</v>
      </c>
      <c r="M131" s="38">
        <f t="shared" si="36"/>
        <v>750439</v>
      </c>
      <c r="N131" s="14">
        <f>M131/M135*100</f>
        <v>9.759351287184968</v>
      </c>
      <c r="O131" s="25"/>
      <c r="P131" s="11"/>
      <c r="Q131" s="11"/>
      <c r="T131" s="27"/>
      <c r="V131" s="27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>
      <c r="A132" s="57"/>
      <c r="B132" s="12" t="s">
        <v>10</v>
      </c>
      <c r="C132" s="13">
        <v>316</v>
      </c>
      <c r="D132" s="14">
        <f>C132/C135*100</f>
        <v>0.9956518999306824</v>
      </c>
      <c r="E132" s="38">
        <v>951337.91</v>
      </c>
      <c r="F132" s="14">
        <f>E132/E135*100</f>
        <v>14.030899549827097</v>
      </c>
      <c r="G132" s="13">
        <v>51</v>
      </c>
      <c r="H132" s="14">
        <f>G132/G135*100</f>
        <v>6.513409961685824</v>
      </c>
      <c r="I132" s="38">
        <v>153385.88</v>
      </c>
      <c r="J132" s="14">
        <f>I132/I135*100</f>
        <v>16.871733007591647</v>
      </c>
      <c r="K132" s="13">
        <f t="shared" si="37"/>
        <v>367</v>
      </c>
      <c r="L132" s="14">
        <f>K132/K135*100</f>
        <v>1.1285015835921404</v>
      </c>
      <c r="M132" s="38">
        <f t="shared" si="36"/>
        <v>1104723.79</v>
      </c>
      <c r="N132" s="14">
        <f>M132/M135*100</f>
        <v>14.366774037490531</v>
      </c>
      <c r="O132" s="25"/>
      <c r="P132" s="11"/>
      <c r="Q132" s="11"/>
      <c r="T132" s="27"/>
      <c r="V132" s="27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>
      <c r="A133" s="57"/>
      <c r="B133" s="12" t="s">
        <v>11</v>
      </c>
      <c r="C133" s="13">
        <v>47</v>
      </c>
      <c r="D133" s="14">
        <f>C133/C135*100</f>
        <v>0.14808746612893062</v>
      </c>
      <c r="E133" s="38">
        <v>302862.98</v>
      </c>
      <c r="F133" s="14">
        <f>E133/E135*100</f>
        <v>4.46680407148002</v>
      </c>
      <c r="G133" s="13">
        <v>12</v>
      </c>
      <c r="H133" s="14">
        <f>G133/G135*100</f>
        <v>1.532567049808429</v>
      </c>
      <c r="I133" s="38">
        <v>76087.15</v>
      </c>
      <c r="J133" s="14">
        <f>I133/I135*100</f>
        <v>8.369232422883883</v>
      </c>
      <c r="K133" s="13">
        <f t="shared" si="37"/>
        <v>59</v>
      </c>
      <c r="L133" s="14">
        <f>K133/K135*100</f>
        <v>0.18142123550936318</v>
      </c>
      <c r="M133" s="38">
        <f t="shared" si="36"/>
        <v>378950.13</v>
      </c>
      <c r="N133" s="14">
        <f>M133/M135*100</f>
        <v>4.928191950304303</v>
      </c>
      <c r="O133" s="25"/>
      <c r="P133" s="11"/>
      <c r="Q133" s="11"/>
      <c r="T133" s="27"/>
      <c r="V133" s="27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>
      <c r="A134" s="57"/>
      <c r="B134" s="15" t="s">
        <v>12</v>
      </c>
      <c r="C134" s="16">
        <v>10</v>
      </c>
      <c r="D134" s="17">
        <f>C134/C135*100</f>
        <v>0.03150797151679375</v>
      </c>
      <c r="E134" s="39">
        <v>176811.03</v>
      </c>
      <c r="F134" s="17">
        <f>E134/E135*100</f>
        <v>2.6077146460309413</v>
      </c>
      <c r="G134" s="16">
        <v>16</v>
      </c>
      <c r="H134" s="17">
        <f>G134/G135*100</f>
        <v>2.0434227330779056</v>
      </c>
      <c r="I134" s="39">
        <v>418118.59</v>
      </c>
      <c r="J134" s="17">
        <f>I134/I135*100</f>
        <v>45.99109915456807</v>
      </c>
      <c r="K134" s="16">
        <f t="shared" si="37"/>
        <v>26</v>
      </c>
      <c r="L134" s="17">
        <f>K134/K135*100</f>
        <v>0.07994834107192275</v>
      </c>
      <c r="M134" s="39">
        <f t="shared" si="36"/>
        <v>594929.62</v>
      </c>
      <c r="N134" s="17">
        <f>M134/M135*100</f>
        <v>7.736974161432794</v>
      </c>
      <c r="O134" s="25"/>
      <c r="P134" s="11"/>
      <c r="Q134" s="11"/>
      <c r="T134" s="27"/>
      <c r="V134" s="27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12">
      <c r="A135" s="58"/>
      <c r="B135" s="5" t="s">
        <v>13</v>
      </c>
      <c r="C135" s="19">
        <f aca="true" t="shared" si="38" ref="C135:N135">SUM(C126:C134)</f>
        <v>31738</v>
      </c>
      <c r="D135" s="18">
        <f t="shared" si="38"/>
        <v>99.99999999999997</v>
      </c>
      <c r="E135" s="40">
        <f t="shared" si="38"/>
        <v>6780305.899999999</v>
      </c>
      <c r="F135" s="18">
        <f t="shared" si="38"/>
        <v>100.00000000000001</v>
      </c>
      <c r="G135" s="19">
        <f t="shared" si="38"/>
        <v>783</v>
      </c>
      <c r="H135" s="18">
        <f t="shared" si="38"/>
        <v>100.00000000000001</v>
      </c>
      <c r="I135" s="40">
        <f t="shared" si="38"/>
        <v>909129.3700000001</v>
      </c>
      <c r="J135" s="18">
        <f t="shared" si="38"/>
        <v>100</v>
      </c>
      <c r="K135" s="19">
        <f t="shared" si="38"/>
        <v>32521</v>
      </c>
      <c r="L135" s="18">
        <f t="shared" si="38"/>
        <v>100.00000000000001</v>
      </c>
      <c r="M135" s="40">
        <f t="shared" si="38"/>
        <v>7689435.2700000005</v>
      </c>
      <c r="N135" s="18">
        <f t="shared" si="38"/>
        <v>99.99999999999999</v>
      </c>
      <c r="O135" s="25"/>
      <c r="P135" s="11"/>
      <c r="Q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12" customHeight="1">
      <c r="A136" s="56" t="s">
        <v>31</v>
      </c>
      <c r="B136" s="8" t="s">
        <v>3</v>
      </c>
      <c r="C136" s="9">
        <v>5905</v>
      </c>
      <c r="D136" s="10">
        <f>C136/C145*100</f>
        <v>22.577808365833143</v>
      </c>
      <c r="E136" s="36">
        <v>433782.14</v>
      </c>
      <c r="F136" s="10">
        <f>E136/E145*100</f>
        <v>8.236615495120923</v>
      </c>
      <c r="G136" s="9">
        <v>121</v>
      </c>
      <c r="H136" s="10">
        <f>G136/G145*100</f>
        <v>13.123644251626898</v>
      </c>
      <c r="I136" s="36">
        <v>7296.78</v>
      </c>
      <c r="J136" s="10">
        <f>I136/I145*100</f>
        <v>0.6548885312816259</v>
      </c>
      <c r="K136" s="9">
        <f>C136+G136</f>
        <v>6026</v>
      </c>
      <c r="L136" s="10">
        <f>K136/K145*100</f>
        <v>22.255872359284975</v>
      </c>
      <c r="M136" s="38">
        <f>E136+I136</f>
        <v>441078.92000000004</v>
      </c>
      <c r="N136" s="10">
        <f>M136/M145*100</f>
        <v>6.912691941608218</v>
      </c>
      <c r="O136" s="25"/>
      <c r="P136" s="11"/>
      <c r="Q136" s="11"/>
      <c r="T136" s="27"/>
      <c r="V136" s="27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12">
      <c r="A137" s="57"/>
      <c r="B137" s="12" t="s">
        <v>5</v>
      </c>
      <c r="C137" s="13">
        <v>15116</v>
      </c>
      <c r="D137" s="14">
        <f>C137/C145*100</f>
        <v>57.79613061099641</v>
      </c>
      <c r="E137" s="38">
        <v>2014413.49</v>
      </c>
      <c r="F137" s="14">
        <f>E137/E145*100</f>
        <v>38.24949862000915</v>
      </c>
      <c r="G137" s="13">
        <v>212</v>
      </c>
      <c r="H137" s="14">
        <f>G137/G145*100</f>
        <v>22.99349240780911</v>
      </c>
      <c r="I137" s="38">
        <v>30589.66</v>
      </c>
      <c r="J137" s="14">
        <f>I137/I145*100</f>
        <v>2.745432575712068</v>
      </c>
      <c r="K137" s="13">
        <f>C137+G137</f>
        <v>15328</v>
      </c>
      <c r="L137" s="14">
        <f>K137/K145*100</f>
        <v>56.611020830255576</v>
      </c>
      <c r="M137" s="38">
        <f>E137+I137</f>
        <v>2045003.15</v>
      </c>
      <c r="N137" s="14">
        <f>M137/M145*100</f>
        <v>32.04976741025941</v>
      </c>
      <c r="O137" s="25"/>
      <c r="P137" s="11"/>
      <c r="Q137" s="11"/>
      <c r="T137" s="27"/>
      <c r="V137" s="27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2">
      <c r="A138" s="57"/>
      <c r="B138" s="12" t="s">
        <v>6</v>
      </c>
      <c r="C138" s="13">
        <v>2678</v>
      </c>
      <c r="D138" s="14">
        <f>C138/C145*100</f>
        <v>10.239351533226275</v>
      </c>
      <c r="E138" s="38">
        <v>645804.64</v>
      </c>
      <c r="F138" s="14">
        <f>E138/E145*100</f>
        <v>12.262479281984707</v>
      </c>
      <c r="G138" s="13">
        <v>111</v>
      </c>
      <c r="H138" s="14">
        <f>G138/G145*100</f>
        <v>12.039045553145336</v>
      </c>
      <c r="I138" s="38">
        <v>27148.6</v>
      </c>
      <c r="J138" s="14">
        <f>I138/I145*100</f>
        <v>2.436596249352776</v>
      </c>
      <c r="K138" s="13">
        <f aca="true" t="shared" si="39" ref="K138:K144">C138+G138</f>
        <v>2789</v>
      </c>
      <c r="L138" s="14">
        <f>K138/K145*100</f>
        <v>10.300635248928941</v>
      </c>
      <c r="M138" s="38">
        <f aca="true" t="shared" si="40" ref="M138:M144">E138+I138</f>
        <v>672953.24</v>
      </c>
      <c r="N138" s="14">
        <f>M138/M145*100</f>
        <v>10.546680487988725</v>
      </c>
      <c r="O138" s="25"/>
      <c r="P138" s="11"/>
      <c r="Q138" s="11"/>
      <c r="T138" s="27"/>
      <c r="V138" s="27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12">
      <c r="A139" s="57"/>
      <c r="B139" s="12" t="s">
        <v>7</v>
      </c>
      <c r="C139" s="13">
        <v>1365</v>
      </c>
      <c r="D139" s="14">
        <f>C139/C145*100</f>
        <v>5.219086946547373</v>
      </c>
      <c r="E139" s="38">
        <v>508649.53</v>
      </c>
      <c r="F139" s="14">
        <f>E139/E145*100</f>
        <v>9.658190630863627</v>
      </c>
      <c r="G139" s="13">
        <v>140</v>
      </c>
      <c r="H139" s="14">
        <f>G139/G145*100</f>
        <v>15.184381778741866</v>
      </c>
      <c r="I139" s="38">
        <v>55085.61</v>
      </c>
      <c r="J139" s="14">
        <f>I139/I145*100</f>
        <v>4.943952569167831</v>
      </c>
      <c r="K139" s="13">
        <f t="shared" si="39"/>
        <v>1505</v>
      </c>
      <c r="L139" s="14">
        <f>K139/K145*100</f>
        <v>5.558428128231644</v>
      </c>
      <c r="M139" s="38">
        <f t="shared" si="40"/>
        <v>563735.14</v>
      </c>
      <c r="N139" s="14">
        <f>M139/M145*100</f>
        <v>8.834988893777512</v>
      </c>
      <c r="O139" s="25"/>
      <c r="P139" s="11"/>
      <c r="Q139" s="11"/>
      <c r="T139" s="27"/>
      <c r="V139" s="27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12">
      <c r="A140" s="57"/>
      <c r="B140" s="12" t="s">
        <v>8</v>
      </c>
      <c r="C140" s="13">
        <v>555</v>
      </c>
      <c r="D140" s="14">
        <f>C140/C145*100</f>
        <v>2.122046340903877</v>
      </c>
      <c r="E140" s="38">
        <v>375040.2</v>
      </c>
      <c r="F140" s="14">
        <f>E140/E145*100</f>
        <v>7.121228925223269</v>
      </c>
      <c r="G140" s="13">
        <v>148</v>
      </c>
      <c r="H140" s="14">
        <f>G140/G145*100</f>
        <v>16.052060737527114</v>
      </c>
      <c r="I140" s="38">
        <v>103794.01</v>
      </c>
      <c r="J140" s="14">
        <f>I140/I145*100</f>
        <v>9.31554833292636</v>
      </c>
      <c r="K140" s="13">
        <f t="shared" si="39"/>
        <v>703</v>
      </c>
      <c r="L140" s="14">
        <f>K140/K145*100</f>
        <v>2.596395331659034</v>
      </c>
      <c r="M140" s="38">
        <f t="shared" si="40"/>
        <v>478834.21</v>
      </c>
      <c r="N140" s="14">
        <f>M140/M145*100</f>
        <v>7.50440167222985</v>
      </c>
      <c r="O140" s="25"/>
      <c r="P140" s="11"/>
      <c r="Q140" s="11"/>
      <c r="T140" s="27"/>
      <c r="V140" s="27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12">
      <c r="A141" s="57"/>
      <c r="B141" s="12" t="s">
        <v>9</v>
      </c>
      <c r="C141" s="13">
        <v>290</v>
      </c>
      <c r="D141" s="14">
        <f>C141/C145*100</f>
        <v>1.1088170069587826</v>
      </c>
      <c r="E141" s="38">
        <v>403824.1</v>
      </c>
      <c r="F141" s="14">
        <f>E141/E145*100</f>
        <v>7.6677749788482785</v>
      </c>
      <c r="G141" s="13">
        <v>106</v>
      </c>
      <c r="H141" s="14">
        <f>G141/G145*100</f>
        <v>11.496746203904555</v>
      </c>
      <c r="I141" s="38">
        <v>146826.17</v>
      </c>
      <c r="J141" s="14">
        <f>I141/I145*100</f>
        <v>13.177699591464501</v>
      </c>
      <c r="K141" s="13">
        <f>C141+G141</f>
        <v>396</v>
      </c>
      <c r="L141" s="14">
        <f>K141/K145*100</f>
        <v>1.4625498596543063</v>
      </c>
      <c r="M141" s="38">
        <f t="shared" si="40"/>
        <v>550650.27</v>
      </c>
      <c r="N141" s="14">
        <f>M141/M145*100</f>
        <v>8.62991975239576</v>
      </c>
      <c r="O141" s="25"/>
      <c r="P141" s="11"/>
      <c r="Q141" s="11"/>
      <c r="T141" s="27"/>
      <c r="V141" s="27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2">
      <c r="A142" s="57"/>
      <c r="B142" s="12" t="s">
        <v>10</v>
      </c>
      <c r="C142" s="13">
        <v>210</v>
      </c>
      <c r="D142" s="14">
        <f>C142/C145*100</f>
        <v>0.8029364533149804</v>
      </c>
      <c r="E142" s="38">
        <v>650818.32</v>
      </c>
      <c r="F142" s="14">
        <f>E142/E145*100</f>
        <v>12.357678578054335</v>
      </c>
      <c r="G142" s="13">
        <v>50</v>
      </c>
      <c r="H142" s="14">
        <f>G142/G145*100</f>
        <v>5.42299349240781</v>
      </c>
      <c r="I142" s="38">
        <v>146076.82</v>
      </c>
      <c r="J142" s="14">
        <f>I142/I145*100</f>
        <v>13.110445169525525</v>
      </c>
      <c r="K142" s="13">
        <f t="shared" si="39"/>
        <v>260</v>
      </c>
      <c r="L142" s="14">
        <f>K142/K145*100</f>
        <v>0.9602600088639385</v>
      </c>
      <c r="M142" s="38">
        <f t="shared" si="40"/>
        <v>796895.1399999999</v>
      </c>
      <c r="N142" s="14">
        <f>M142/M145*100</f>
        <v>12.489126917660792</v>
      </c>
      <c r="O142" s="25"/>
      <c r="P142" s="11"/>
      <c r="Q142" s="11"/>
      <c r="T142" s="27"/>
      <c r="V142" s="27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12">
      <c r="A143" s="57"/>
      <c r="B143" s="12" t="s">
        <v>11</v>
      </c>
      <c r="C143" s="13">
        <v>33</v>
      </c>
      <c r="D143" s="14">
        <f>C143/C145*100</f>
        <v>0.12617572837806837</v>
      </c>
      <c r="E143" s="38">
        <v>212345.09</v>
      </c>
      <c r="F143" s="14">
        <f>E143/E145*100</f>
        <v>4.031989096201256</v>
      </c>
      <c r="G143" s="13">
        <v>17</v>
      </c>
      <c r="H143" s="14">
        <f>G143/G145*100</f>
        <v>1.843817787418655</v>
      </c>
      <c r="I143" s="38">
        <v>117580.82</v>
      </c>
      <c r="J143" s="14">
        <f>I143/I145*100</f>
        <v>10.552919303677683</v>
      </c>
      <c r="K143" s="13">
        <f t="shared" si="39"/>
        <v>50</v>
      </c>
      <c r="L143" s="14">
        <f>K143/K145*100</f>
        <v>0.1846653863199882</v>
      </c>
      <c r="M143" s="38">
        <f>E143+I143</f>
        <v>329925.91000000003</v>
      </c>
      <c r="N143" s="14">
        <f>M143/M145*100</f>
        <v>5.170675985569108</v>
      </c>
      <c r="O143" s="25"/>
      <c r="P143" s="11"/>
      <c r="Q143" s="11"/>
      <c r="T143" s="27"/>
      <c r="V143" s="27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2">
      <c r="A144" s="57"/>
      <c r="B144" s="15" t="s">
        <v>12</v>
      </c>
      <c r="C144" s="16">
        <v>2</v>
      </c>
      <c r="D144" s="17">
        <f>C144/C145*100</f>
        <v>0.007647013841095052</v>
      </c>
      <c r="E144" s="39">
        <v>21832.02</v>
      </c>
      <c r="F144" s="17">
        <f>E144/E145*100</f>
        <v>0.41454439369447044</v>
      </c>
      <c r="G144" s="16">
        <v>17</v>
      </c>
      <c r="H144" s="17">
        <f>G144/G145*100</f>
        <v>1.843817787418655</v>
      </c>
      <c r="I144" s="39">
        <v>479803.36</v>
      </c>
      <c r="J144" s="17">
        <f>I144/I145*100</f>
        <v>43.06251767689162</v>
      </c>
      <c r="K144" s="13">
        <f t="shared" si="39"/>
        <v>19</v>
      </c>
      <c r="L144" s="17">
        <f>K144/K145*100</f>
        <v>0.07017284680159551</v>
      </c>
      <c r="M144" s="38">
        <f t="shared" si="40"/>
        <v>501635.38</v>
      </c>
      <c r="N144" s="17">
        <f>M144/M145*100</f>
        <v>7.861746938510632</v>
      </c>
      <c r="O144" s="25"/>
      <c r="P144" s="11"/>
      <c r="Q144" s="11"/>
      <c r="T144" s="27"/>
      <c r="V144" s="27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">
      <c r="A145" s="58"/>
      <c r="B145" s="5" t="s">
        <v>13</v>
      </c>
      <c r="C145" s="9">
        <f>SUM(C136:C144)</f>
        <v>26154</v>
      </c>
      <c r="D145" s="18">
        <f aca="true" t="shared" si="41" ref="D145:N145">SUM(D136:D144)</f>
        <v>100.00000000000001</v>
      </c>
      <c r="E145" s="36">
        <f>SUM(E136:E144)</f>
        <v>5266509.529999999</v>
      </c>
      <c r="F145" s="18">
        <f t="shared" si="41"/>
        <v>100</v>
      </c>
      <c r="G145" s="9">
        <f>SUM(G136:G144)</f>
        <v>922</v>
      </c>
      <c r="H145" s="18">
        <f t="shared" si="41"/>
        <v>100</v>
      </c>
      <c r="I145" s="36">
        <f>SUM(I136:I144)</f>
        <v>1114201.83</v>
      </c>
      <c r="J145" s="18">
        <f t="shared" si="41"/>
        <v>100</v>
      </c>
      <c r="K145" s="9">
        <f>SUM(K136:K144)</f>
        <v>27076</v>
      </c>
      <c r="L145" s="18">
        <f t="shared" si="41"/>
        <v>100</v>
      </c>
      <c r="M145" s="36">
        <f>SUM(M136:M144)</f>
        <v>6380711.359999999</v>
      </c>
      <c r="N145" s="18">
        <f t="shared" si="41"/>
        <v>100.00000000000001</v>
      </c>
      <c r="O145" s="25"/>
      <c r="P145" s="11"/>
      <c r="Q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12" customHeight="1">
      <c r="A146" s="56" t="s">
        <v>32</v>
      </c>
      <c r="B146" s="8" t="s">
        <v>3</v>
      </c>
      <c r="C146" s="9">
        <v>2727</v>
      </c>
      <c r="D146" s="10">
        <f>C146/C155*100</f>
        <v>20.740797079403713</v>
      </c>
      <c r="E146" s="36">
        <v>195686.4</v>
      </c>
      <c r="F146" s="10">
        <f>E146/E155*100</f>
        <v>5.780148473534956</v>
      </c>
      <c r="G146" s="9">
        <v>91</v>
      </c>
      <c r="H146" s="10">
        <f>G146/G155*100</f>
        <v>15.294117647058824</v>
      </c>
      <c r="I146" s="36">
        <v>5173.45</v>
      </c>
      <c r="J146" s="10">
        <f>I146/I155*100</f>
        <v>0.6889273883489727</v>
      </c>
      <c r="K146" s="9">
        <f aca="true" t="shared" si="42" ref="K146:K154">C146+G146</f>
        <v>2818</v>
      </c>
      <c r="L146" s="10">
        <f>K146/K155*100</f>
        <v>20.50498435567198</v>
      </c>
      <c r="M146" s="36">
        <f aca="true" t="shared" si="43" ref="M146:M154">E146+I146</f>
        <v>200859.85</v>
      </c>
      <c r="N146" s="10">
        <f>M146/M155*100</f>
        <v>4.855870284005043</v>
      </c>
      <c r="O146" s="25"/>
      <c r="P146" s="11"/>
      <c r="Q146" s="11"/>
      <c r="T146" s="27"/>
      <c r="V146" s="27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2">
      <c r="A147" s="57"/>
      <c r="B147" s="12" t="s">
        <v>5</v>
      </c>
      <c r="C147" s="13">
        <v>6536</v>
      </c>
      <c r="D147" s="14">
        <f>C147/C155*100</f>
        <v>49.71098265895954</v>
      </c>
      <c r="E147" s="38">
        <v>872583</v>
      </c>
      <c r="F147" s="14">
        <f>E147/E155*100</f>
        <v>25.774194300076818</v>
      </c>
      <c r="G147" s="13">
        <v>116</v>
      </c>
      <c r="H147" s="14">
        <f>G147/G155*100</f>
        <v>19.495798319327733</v>
      </c>
      <c r="I147" s="38">
        <v>17135.49</v>
      </c>
      <c r="J147" s="14">
        <f>I147/I155*100</f>
        <v>2.281863818879073</v>
      </c>
      <c r="K147" s="13">
        <f t="shared" si="42"/>
        <v>6652</v>
      </c>
      <c r="L147" s="14">
        <f>K147/K155*100</f>
        <v>48.40282325547551</v>
      </c>
      <c r="M147" s="38">
        <f t="shared" si="43"/>
        <v>889718.49</v>
      </c>
      <c r="N147" s="14">
        <f>M147/M155*100</f>
        <v>21.50931396553785</v>
      </c>
      <c r="O147" s="25"/>
      <c r="P147" s="11"/>
      <c r="Q147" s="11"/>
      <c r="T147" s="27"/>
      <c r="V147" s="27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2">
      <c r="A148" s="57"/>
      <c r="B148" s="12" t="s">
        <v>6</v>
      </c>
      <c r="C148" s="13">
        <v>1594</v>
      </c>
      <c r="D148" s="14">
        <f>C148/C155*100</f>
        <v>12.123516884697292</v>
      </c>
      <c r="E148" s="38">
        <v>384260.62</v>
      </c>
      <c r="F148" s="14">
        <f>E148/E155*100</f>
        <v>11.350218697531336</v>
      </c>
      <c r="G148" s="13">
        <v>72</v>
      </c>
      <c r="H148" s="14">
        <f>G148/G155*100</f>
        <v>12.100840336134453</v>
      </c>
      <c r="I148" s="38">
        <v>17892.47</v>
      </c>
      <c r="J148" s="14">
        <f>I148/I155*100</f>
        <v>2.3826677803423917</v>
      </c>
      <c r="K148" s="13">
        <f t="shared" si="42"/>
        <v>1666</v>
      </c>
      <c r="L148" s="14">
        <f>K148/K155*100</f>
        <v>12.122535108782653</v>
      </c>
      <c r="M148" s="38">
        <f t="shared" si="43"/>
        <v>402153.08999999997</v>
      </c>
      <c r="N148" s="14">
        <f>M148/M155*100</f>
        <v>9.72221795123219</v>
      </c>
      <c r="O148" s="25"/>
      <c r="P148" s="11"/>
      <c r="Q148" s="11"/>
      <c r="T148" s="27"/>
      <c r="V148" s="27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12">
      <c r="A149" s="57"/>
      <c r="B149" s="12" t="s">
        <v>7</v>
      </c>
      <c r="C149" s="13">
        <v>1209</v>
      </c>
      <c r="D149" s="14">
        <f>C149/C155*100</f>
        <v>9.195314876787345</v>
      </c>
      <c r="E149" s="38">
        <v>455418.16</v>
      </c>
      <c r="F149" s="14">
        <f>E149/E155*100</f>
        <v>13.452056874387274</v>
      </c>
      <c r="G149" s="13">
        <v>99</v>
      </c>
      <c r="H149" s="14">
        <f>G149/G155*100</f>
        <v>16.63865546218487</v>
      </c>
      <c r="I149" s="38">
        <v>38517.89</v>
      </c>
      <c r="J149" s="14">
        <f>I149/I155*100</f>
        <v>5.129271446020163</v>
      </c>
      <c r="K149" s="13">
        <f t="shared" si="42"/>
        <v>1308</v>
      </c>
      <c r="L149" s="14">
        <f>K149/K155*100</f>
        <v>9.517572582405588</v>
      </c>
      <c r="M149" s="38">
        <f t="shared" si="43"/>
        <v>493936.05</v>
      </c>
      <c r="N149" s="14">
        <f>M149/M155*100</f>
        <v>11.941109123569635</v>
      </c>
      <c r="O149" s="25"/>
      <c r="P149" s="11"/>
      <c r="Q149" s="11"/>
      <c r="T149" s="27"/>
      <c r="V149" s="27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12">
      <c r="A150" s="57"/>
      <c r="B150" s="12" t="s">
        <v>8</v>
      </c>
      <c r="C150" s="13">
        <v>664</v>
      </c>
      <c r="D150" s="14">
        <f>C150/C155*100</f>
        <v>5.050197748707028</v>
      </c>
      <c r="E150" s="38">
        <v>460996.71</v>
      </c>
      <c r="F150" s="14">
        <f>E150/E155*100</f>
        <v>13.616835046335037</v>
      </c>
      <c r="G150" s="13">
        <v>107</v>
      </c>
      <c r="H150" s="14">
        <f>G150/G155*100</f>
        <v>17.983193277310924</v>
      </c>
      <c r="I150" s="38">
        <v>77588.48</v>
      </c>
      <c r="J150" s="14">
        <f>I150/I155*100</f>
        <v>10.332143713067007</v>
      </c>
      <c r="K150" s="13">
        <f t="shared" si="42"/>
        <v>771</v>
      </c>
      <c r="L150" s="14">
        <f>K150/K155*100</f>
        <v>5.610128792839991</v>
      </c>
      <c r="M150" s="38">
        <f t="shared" si="43"/>
        <v>538585.1900000001</v>
      </c>
      <c r="N150" s="14">
        <f>M150/M155*100</f>
        <v>13.02052062433687</v>
      </c>
      <c r="O150" s="25"/>
      <c r="P150" s="11"/>
      <c r="Q150" s="11"/>
      <c r="T150" s="27"/>
      <c r="V150" s="27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2">
      <c r="A151" s="57"/>
      <c r="B151" s="12" t="s">
        <v>9</v>
      </c>
      <c r="C151" s="13">
        <v>247</v>
      </c>
      <c r="D151" s="14">
        <f>C151/C155*100</f>
        <v>1.8786127167630058</v>
      </c>
      <c r="E151" s="38">
        <v>342036.61</v>
      </c>
      <c r="F151" s="14">
        <f>E151/E155*100</f>
        <v>10.103013746405324</v>
      </c>
      <c r="G151" s="13">
        <v>66</v>
      </c>
      <c r="H151" s="14">
        <f>G151/G155*100</f>
        <v>11.092436974789916</v>
      </c>
      <c r="I151" s="38">
        <v>96300.41</v>
      </c>
      <c r="J151" s="14">
        <f>I151/I155*100</f>
        <v>12.823935663480906</v>
      </c>
      <c r="K151" s="13">
        <f t="shared" si="42"/>
        <v>313</v>
      </c>
      <c r="L151" s="14">
        <f>K151/K155*100</f>
        <v>2.2775231026704503</v>
      </c>
      <c r="M151" s="38">
        <f t="shared" si="43"/>
        <v>438337.02</v>
      </c>
      <c r="N151" s="14">
        <f>M151/M155*100</f>
        <v>10.596979484936009</v>
      </c>
      <c r="O151" s="25"/>
      <c r="P151" s="11"/>
      <c r="Q151" s="11"/>
      <c r="T151" s="27"/>
      <c r="V151" s="27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">
      <c r="A152" s="57"/>
      <c r="B152" s="12" t="s">
        <v>10</v>
      </c>
      <c r="C152" s="13">
        <v>143</v>
      </c>
      <c r="D152" s="14">
        <f>C152/C155*100</f>
        <v>1.0876178886522665</v>
      </c>
      <c r="E152" s="38">
        <v>428151.99</v>
      </c>
      <c r="F152" s="14">
        <f>E152/E155*100</f>
        <v>12.646673818106184</v>
      </c>
      <c r="G152" s="13">
        <v>27</v>
      </c>
      <c r="H152" s="14">
        <f>G152/G155*100</f>
        <v>4.53781512605042</v>
      </c>
      <c r="I152" s="38">
        <v>77366.16</v>
      </c>
      <c r="J152" s="14">
        <f>I152/I155*100</f>
        <v>10.302538258877298</v>
      </c>
      <c r="K152" s="13">
        <f t="shared" si="42"/>
        <v>170</v>
      </c>
      <c r="L152" s="14">
        <f>K152/K155*100</f>
        <v>1.2369933784472094</v>
      </c>
      <c r="M152" s="38">
        <f t="shared" si="43"/>
        <v>505518.15</v>
      </c>
      <c r="N152" s="14">
        <f>M152/M155*100</f>
        <v>12.221111200721317</v>
      </c>
      <c r="O152" s="25"/>
      <c r="P152" s="11"/>
      <c r="Q152" s="11"/>
      <c r="T152" s="27"/>
      <c r="V152" s="27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">
      <c r="A153" s="57"/>
      <c r="B153" s="12" t="s">
        <v>11</v>
      </c>
      <c r="C153" s="13">
        <v>22</v>
      </c>
      <c r="D153" s="14">
        <f>C153/C155*100</f>
        <v>0.1673258290234256</v>
      </c>
      <c r="E153" s="38">
        <v>148285.76</v>
      </c>
      <c r="F153" s="14">
        <f>E153/E155*100</f>
        <v>4.380037188639429</v>
      </c>
      <c r="G153" s="13">
        <v>9</v>
      </c>
      <c r="H153" s="14">
        <f>G153/G155*100</f>
        <v>1.5126050420168067</v>
      </c>
      <c r="I153" s="38">
        <v>64910.85</v>
      </c>
      <c r="J153" s="14">
        <f>I153/I155*100</f>
        <v>8.643915059778662</v>
      </c>
      <c r="K153" s="13">
        <f t="shared" si="42"/>
        <v>31</v>
      </c>
      <c r="L153" s="14">
        <f>K153/K155*100</f>
        <v>0.22556938077566763</v>
      </c>
      <c r="M153" s="38">
        <f t="shared" si="43"/>
        <v>213196.61000000002</v>
      </c>
      <c r="N153" s="14">
        <f>M153/M155*100</f>
        <v>5.154116580041319</v>
      </c>
      <c r="O153" s="25"/>
      <c r="P153" s="11"/>
      <c r="Q153" s="11"/>
      <c r="T153" s="27"/>
      <c r="V153" s="27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">
      <c r="A154" s="57"/>
      <c r="B154" s="15" t="s">
        <v>12</v>
      </c>
      <c r="C154" s="16">
        <v>6</v>
      </c>
      <c r="D154" s="17">
        <f>C154/C155*100</f>
        <v>0.04563431700638881</v>
      </c>
      <c r="E154" s="39">
        <v>98071.64</v>
      </c>
      <c r="F154" s="17">
        <f>E154/E155*100</f>
        <v>2.8968218549836355</v>
      </c>
      <c r="G154" s="16">
        <v>8</v>
      </c>
      <c r="H154" s="17">
        <f>G154/G155*100</f>
        <v>1.3445378151260505</v>
      </c>
      <c r="I154" s="39">
        <v>356057.51</v>
      </c>
      <c r="J154" s="17">
        <f>I154/I155*100</f>
        <v>47.414736871205534</v>
      </c>
      <c r="K154" s="16">
        <f t="shared" si="42"/>
        <v>14</v>
      </c>
      <c r="L154" s="17">
        <f>K154/K155*100</f>
        <v>0.10187004293094666</v>
      </c>
      <c r="M154" s="39">
        <f t="shared" si="43"/>
        <v>454129.15</v>
      </c>
      <c r="N154" s="17">
        <f>M154/M155*100</f>
        <v>10.978760785619766</v>
      </c>
      <c r="O154" s="25"/>
      <c r="P154" s="11"/>
      <c r="Q154" s="11"/>
      <c r="T154" s="27"/>
      <c r="V154" s="27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12">
      <c r="A155" s="58"/>
      <c r="B155" s="5" t="s">
        <v>13</v>
      </c>
      <c r="C155" s="9">
        <f>SUM(C146:C154)</f>
        <v>13148</v>
      </c>
      <c r="D155" s="18">
        <f aca="true" t="shared" si="44" ref="D155:N155">SUM(D146:D154)</f>
        <v>100</v>
      </c>
      <c r="E155" s="36">
        <f>SUM(E146:E154)</f>
        <v>3385490.89</v>
      </c>
      <c r="F155" s="18">
        <f t="shared" si="44"/>
        <v>100</v>
      </c>
      <c r="G155" s="9">
        <f>SUM(G146:G154)</f>
        <v>595</v>
      </c>
      <c r="H155" s="18">
        <f t="shared" si="44"/>
        <v>100</v>
      </c>
      <c r="I155" s="36">
        <f>SUM(I146:I154)</f>
        <v>750942.71</v>
      </c>
      <c r="J155" s="18">
        <f t="shared" si="44"/>
        <v>100</v>
      </c>
      <c r="K155" s="9">
        <f t="shared" si="44"/>
        <v>13743</v>
      </c>
      <c r="L155" s="18">
        <f t="shared" si="44"/>
        <v>100</v>
      </c>
      <c r="M155" s="36">
        <f t="shared" si="44"/>
        <v>4136433.6</v>
      </c>
      <c r="N155" s="18">
        <f t="shared" si="44"/>
        <v>100.00000000000001</v>
      </c>
      <c r="O155" s="25"/>
      <c r="P155" s="11"/>
      <c r="Q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2" customHeight="1">
      <c r="A156" s="56" t="s">
        <v>33</v>
      </c>
      <c r="B156" s="8" t="s">
        <v>3</v>
      </c>
      <c r="C156" s="9">
        <v>2029</v>
      </c>
      <c r="D156" s="10">
        <f>C156/C165*100</f>
        <v>19.347763898159627</v>
      </c>
      <c r="E156" s="36">
        <v>149570.28</v>
      </c>
      <c r="F156" s="10">
        <f>E156/E165*100</f>
        <v>4.798811434456988</v>
      </c>
      <c r="G156" s="9">
        <v>45</v>
      </c>
      <c r="H156" s="10">
        <f>G156/G165*100</f>
        <v>11.597938144329897</v>
      </c>
      <c r="I156" s="36">
        <v>2001.2</v>
      </c>
      <c r="J156" s="10">
        <f>I156/I165*100</f>
        <v>0.39816484446362443</v>
      </c>
      <c r="K156" s="9">
        <f aca="true" t="shared" si="45" ref="K156:K164">C156+G156</f>
        <v>2074</v>
      </c>
      <c r="L156" s="10">
        <f>K156/K165*100</f>
        <v>19.07126436781609</v>
      </c>
      <c r="M156" s="36">
        <f aca="true" t="shared" si="46" ref="M156:M164">E156+I156</f>
        <v>151571.48</v>
      </c>
      <c r="N156" s="10">
        <f>M156/M165*100</f>
        <v>4.187722427239124</v>
      </c>
      <c r="O156" s="25"/>
      <c r="P156" s="11"/>
      <c r="Q156" s="11"/>
      <c r="T156" s="27"/>
      <c r="V156" s="27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2">
      <c r="A157" s="57"/>
      <c r="B157" s="12" t="s">
        <v>5</v>
      </c>
      <c r="C157" s="13">
        <v>5435</v>
      </c>
      <c r="D157" s="14">
        <f>C157/C165*100</f>
        <v>51.82607037284257</v>
      </c>
      <c r="E157" s="38">
        <v>724928.75</v>
      </c>
      <c r="F157" s="14">
        <f>E157/E165*100</f>
        <v>23.25860708869845</v>
      </c>
      <c r="G157" s="13">
        <v>69</v>
      </c>
      <c r="H157" s="14">
        <f>G157/G165*100</f>
        <v>17.783505154639176</v>
      </c>
      <c r="I157" s="38">
        <v>10156.77</v>
      </c>
      <c r="J157" s="14">
        <f>I157/I165*100</f>
        <v>2.0208218805230898</v>
      </c>
      <c r="K157" s="13">
        <f t="shared" si="45"/>
        <v>5504</v>
      </c>
      <c r="L157" s="14">
        <f>K157/K165*100</f>
        <v>50.61149425287357</v>
      </c>
      <c r="M157" s="38">
        <f t="shared" si="46"/>
        <v>735085.52</v>
      </c>
      <c r="N157" s="14">
        <f>M157/M165*100</f>
        <v>20.30945477369973</v>
      </c>
      <c r="O157" s="25"/>
      <c r="P157" s="11"/>
      <c r="Q157" s="11"/>
      <c r="T157" s="27"/>
      <c r="V157" s="27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2">
      <c r="A158" s="57"/>
      <c r="B158" s="12" t="s">
        <v>6</v>
      </c>
      <c r="C158" s="13">
        <v>1226</v>
      </c>
      <c r="D158" s="14">
        <f>C158/C165*100</f>
        <v>11.690664632402022</v>
      </c>
      <c r="E158" s="38">
        <v>294540.63</v>
      </c>
      <c r="F158" s="14">
        <f>E158/E165*100</f>
        <v>9.450038758743817</v>
      </c>
      <c r="G158" s="13">
        <v>51</v>
      </c>
      <c r="H158" s="14">
        <f>G158/G165*100</f>
        <v>13.144329896907218</v>
      </c>
      <c r="I158" s="38">
        <v>12404.55</v>
      </c>
      <c r="J158" s="14">
        <f>I158/I165*100</f>
        <v>2.4680470324761403</v>
      </c>
      <c r="K158" s="13">
        <f t="shared" si="45"/>
        <v>1277</v>
      </c>
      <c r="L158" s="14">
        <f>K158/K165*100</f>
        <v>11.742528735632183</v>
      </c>
      <c r="M158" s="38">
        <f t="shared" si="46"/>
        <v>306945.18</v>
      </c>
      <c r="N158" s="14">
        <f>M158/M165*100</f>
        <v>8.480495237091764</v>
      </c>
      <c r="O158" s="25"/>
      <c r="P158" s="11"/>
      <c r="Q158" s="11"/>
      <c r="T158" s="27"/>
      <c r="V158" s="27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2">
      <c r="A159" s="57"/>
      <c r="B159" s="12" t="s">
        <v>7</v>
      </c>
      <c r="C159" s="13">
        <v>849</v>
      </c>
      <c r="D159" s="14">
        <f>C159/C165*100</f>
        <v>8.09573757986078</v>
      </c>
      <c r="E159" s="38">
        <v>319837.5</v>
      </c>
      <c r="F159" s="14">
        <f>E159/E165*100</f>
        <v>10.261663294125926</v>
      </c>
      <c r="G159" s="13">
        <v>73</v>
      </c>
      <c r="H159" s="14">
        <f>G159/G165*100</f>
        <v>18.814432989690722</v>
      </c>
      <c r="I159" s="38">
        <v>29055.33</v>
      </c>
      <c r="J159" s="14">
        <f>I159/I165*100</f>
        <v>5.780936912996843</v>
      </c>
      <c r="K159" s="13">
        <f t="shared" si="45"/>
        <v>922</v>
      </c>
      <c r="L159" s="14">
        <f>K159/K165*100</f>
        <v>8.47816091954023</v>
      </c>
      <c r="M159" s="38">
        <f t="shared" si="46"/>
        <v>348892.83</v>
      </c>
      <c r="N159" s="14">
        <f>M159/M165*100</f>
        <v>9.639454130116873</v>
      </c>
      <c r="O159" s="25"/>
      <c r="P159" s="11"/>
      <c r="Q159" s="11"/>
      <c r="T159" s="27"/>
      <c r="V159" s="27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">
      <c r="A160" s="57"/>
      <c r="B160" s="12" t="s">
        <v>8</v>
      </c>
      <c r="C160" s="13">
        <v>515</v>
      </c>
      <c r="D160" s="14">
        <f>C160/C165*100</f>
        <v>4.9108419948507676</v>
      </c>
      <c r="E160" s="38">
        <v>358261.89</v>
      </c>
      <c r="F160" s="14">
        <f>E160/E165*100</f>
        <v>11.494471055761693</v>
      </c>
      <c r="G160" s="13">
        <v>59</v>
      </c>
      <c r="H160" s="14">
        <f>G160/G165*100</f>
        <v>15.206185567010309</v>
      </c>
      <c r="I160" s="38">
        <v>41053.06</v>
      </c>
      <c r="J160" s="14">
        <f>I160/I165*100</f>
        <v>8.168041799748073</v>
      </c>
      <c r="K160" s="13">
        <f t="shared" si="45"/>
        <v>574</v>
      </c>
      <c r="L160" s="14">
        <f>K160/K165*100</f>
        <v>5.2781609195402295</v>
      </c>
      <c r="M160" s="38">
        <f t="shared" si="46"/>
        <v>399314.95</v>
      </c>
      <c r="N160" s="14">
        <f>M160/M165*100</f>
        <v>11.032551583232342</v>
      </c>
      <c r="O160" s="25"/>
      <c r="P160" s="11"/>
      <c r="Q160" s="11"/>
      <c r="T160" s="27"/>
      <c r="V160" s="27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</row>
    <row r="161" spans="1:41" ht="12">
      <c r="A161" s="57"/>
      <c r="B161" s="12" t="s">
        <v>9</v>
      </c>
      <c r="C161" s="13">
        <v>256</v>
      </c>
      <c r="D161" s="14">
        <f>C161/C165*100</f>
        <v>2.4411175741394104</v>
      </c>
      <c r="E161" s="38">
        <v>354469.71</v>
      </c>
      <c r="F161" s="14">
        <f>E161/E165*100</f>
        <v>11.37280278887392</v>
      </c>
      <c r="G161" s="13">
        <v>52</v>
      </c>
      <c r="H161" s="14">
        <f>G161/G165*100</f>
        <v>13.402061855670103</v>
      </c>
      <c r="I161" s="38">
        <v>72500.67</v>
      </c>
      <c r="J161" s="14">
        <f>I161/I165*100</f>
        <v>14.424954024614514</v>
      </c>
      <c r="K161" s="13">
        <f t="shared" si="45"/>
        <v>308</v>
      </c>
      <c r="L161" s="14">
        <f>K161/K165*100</f>
        <v>2.8321839080459768</v>
      </c>
      <c r="M161" s="38">
        <f t="shared" si="46"/>
        <v>426970.38</v>
      </c>
      <c r="N161" s="14">
        <f>M161/M165*100</f>
        <v>11.796635066787042</v>
      </c>
      <c r="O161" s="25"/>
      <c r="P161" s="11"/>
      <c r="Q161" s="11"/>
      <c r="T161" s="27"/>
      <c r="V161" s="27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</row>
    <row r="162" spans="1:41" ht="12">
      <c r="A162" s="57"/>
      <c r="B162" s="12" t="s">
        <v>10</v>
      </c>
      <c r="C162" s="13">
        <v>137</v>
      </c>
      <c r="D162" s="14">
        <f>C162/C165*100</f>
        <v>1.306379326785544</v>
      </c>
      <c r="E162" s="38">
        <v>413523.89</v>
      </c>
      <c r="F162" s="14">
        <f>E162/E165*100</f>
        <v>13.267496535763215</v>
      </c>
      <c r="G162" s="13">
        <v>26</v>
      </c>
      <c r="H162" s="14">
        <f>G162/G165*100</f>
        <v>6.701030927835052</v>
      </c>
      <c r="I162" s="38">
        <v>74439.41</v>
      </c>
      <c r="J162" s="14">
        <f>I162/I165*100</f>
        <v>14.810691637324592</v>
      </c>
      <c r="K162" s="13">
        <f t="shared" si="45"/>
        <v>163</v>
      </c>
      <c r="L162" s="14">
        <f>K162/K165*100</f>
        <v>1.4988505747126437</v>
      </c>
      <c r="M162" s="38">
        <f t="shared" si="46"/>
        <v>487963.30000000005</v>
      </c>
      <c r="N162" s="14">
        <f>M162/M165*100</f>
        <v>13.481789945441008</v>
      </c>
      <c r="O162" s="25"/>
      <c r="P162" s="11"/>
      <c r="Q162" s="11"/>
      <c r="T162" s="27"/>
      <c r="V162" s="27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">
      <c r="A163" s="57"/>
      <c r="B163" s="12" t="s">
        <v>11</v>
      </c>
      <c r="C163" s="13">
        <v>27</v>
      </c>
      <c r="D163" s="14">
        <f>C163/C165*100</f>
        <v>0.257461619147516</v>
      </c>
      <c r="E163" s="38">
        <v>168312.96</v>
      </c>
      <c r="F163" s="14">
        <f>E163/E165*100</f>
        <v>5.400151400500833</v>
      </c>
      <c r="G163" s="13">
        <v>6</v>
      </c>
      <c r="H163" s="14">
        <f>G163/G165*100</f>
        <v>1.5463917525773196</v>
      </c>
      <c r="I163" s="38">
        <v>39842.53</v>
      </c>
      <c r="J163" s="14">
        <f>I163/I165*100</f>
        <v>7.927191065604283</v>
      </c>
      <c r="K163" s="13">
        <f t="shared" si="45"/>
        <v>33</v>
      </c>
      <c r="L163" s="14">
        <f>K163/K165*100</f>
        <v>0.30344827586206896</v>
      </c>
      <c r="M163" s="38">
        <f t="shared" si="46"/>
        <v>208155.49</v>
      </c>
      <c r="N163" s="14">
        <f>M163/M165*100</f>
        <v>5.7510648693669095</v>
      </c>
      <c r="O163" s="25"/>
      <c r="P163" s="11"/>
      <c r="Q163" s="11"/>
      <c r="T163" s="27"/>
      <c r="V163" s="27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</row>
    <row r="164" spans="1:41" ht="12">
      <c r="A164" s="57"/>
      <c r="B164" s="15" t="s">
        <v>12</v>
      </c>
      <c r="C164" s="16">
        <v>13</v>
      </c>
      <c r="D164" s="17">
        <f>C164/C165*100</f>
        <v>0.12396300181176695</v>
      </c>
      <c r="E164" s="39">
        <v>333373.67</v>
      </c>
      <c r="F164" s="17">
        <f>E164/E165*100</f>
        <v>10.695957643075154</v>
      </c>
      <c r="G164" s="16">
        <v>7</v>
      </c>
      <c r="H164" s="17">
        <f>G164/G165*100</f>
        <v>1.804123711340206</v>
      </c>
      <c r="I164" s="39">
        <v>221152.38</v>
      </c>
      <c r="J164" s="17">
        <f>I164/I165*100</f>
        <v>44.00115080224884</v>
      </c>
      <c r="K164" s="16">
        <f t="shared" si="45"/>
        <v>20</v>
      </c>
      <c r="L164" s="17">
        <f>K164/K165*100</f>
        <v>0.1839080459770115</v>
      </c>
      <c r="M164" s="39">
        <f t="shared" si="46"/>
        <v>554526.05</v>
      </c>
      <c r="N164" s="17">
        <f>M164/M165*100</f>
        <v>15.320831967025219</v>
      </c>
      <c r="O164" s="25"/>
      <c r="P164" s="11"/>
      <c r="Q164" s="11"/>
      <c r="T164" s="27"/>
      <c r="V164" s="27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</row>
    <row r="165" spans="1:41" ht="12">
      <c r="A165" s="58"/>
      <c r="B165" s="5" t="s">
        <v>13</v>
      </c>
      <c r="C165" s="9">
        <f aca="true" t="shared" si="47" ref="C165:N165">SUM(C156:C164)</f>
        <v>10487</v>
      </c>
      <c r="D165" s="18">
        <f t="shared" si="47"/>
        <v>100.00000000000001</v>
      </c>
      <c r="E165" s="36">
        <f t="shared" si="47"/>
        <v>3116819.2800000003</v>
      </c>
      <c r="F165" s="18">
        <f t="shared" si="47"/>
        <v>100</v>
      </c>
      <c r="G165" s="9">
        <f t="shared" si="47"/>
        <v>388</v>
      </c>
      <c r="H165" s="18">
        <f t="shared" si="47"/>
        <v>100</v>
      </c>
      <c r="I165" s="36">
        <f t="shared" si="47"/>
        <v>502605.9</v>
      </c>
      <c r="J165" s="18">
        <f t="shared" si="47"/>
        <v>100</v>
      </c>
      <c r="K165" s="9">
        <f t="shared" si="47"/>
        <v>10875</v>
      </c>
      <c r="L165" s="18">
        <f t="shared" si="47"/>
        <v>100</v>
      </c>
      <c r="M165" s="36">
        <f t="shared" si="47"/>
        <v>3619425.1799999997</v>
      </c>
      <c r="N165" s="18">
        <f t="shared" si="47"/>
        <v>100.00000000000001</v>
      </c>
      <c r="O165" s="25"/>
      <c r="P165" s="11"/>
      <c r="Q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" customHeight="1">
      <c r="A166" s="56" t="s">
        <v>34</v>
      </c>
      <c r="B166" s="8" t="s">
        <v>3</v>
      </c>
      <c r="C166" s="9">
        <v>6396</v>
      </c>
      <c r="D166" s="10">
        <f>C166/C175*100</f>
        <v>36.83483068417415</v>
      </c>
      <c r="E166" s="36">
        <v>460433.76</v>
      </c>
      <c r="F166" s="10">
        <f>E166/E175*100</f>
        <v>14.971043007918002</v>
      </c>
      <c r="G166" s="9">
        <v>199</v>
      </c>
      <c r="H166" s="10">
        <f>G166/G175*100</f>
        <v>33.67174280879864</v>
      </c>
      <c r="I166" s="36">
        <v>18090.58</v>
      </c>
      <c r="J166" s="10">
        <f>I166/I175*100</f>
        <v>5.265442715086076</v>
      </c>
      <c r="K166" s="9">
        <f aca="true" t="shared" si="48" ref="K166:K174">C166+G166</f>
        <v>6595</v>
      </c>
      <c r="L166" s="10">
        <f>K166/K175*100</f>
        <v>36.730715678084096</v>
      </c>
      <c r="M166" s="36">
        <f aca="true" t="shared" si="49" ref="M166:M174">E166+I166</f>
        <v>478524.34</v>
      </c>
      <c r="N166" s="10">
        <f>M166/M175*100</f>
        <v>13.995756228743087</v>
      </c>
      <c r="O166" s="25"/>
      <c r="P166" s="11"/>
      <c r="Q166" s="11"/>
      <c r="T166" s="27"/>
      <c r="V166" s="27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 spans="1:41" ht="12">
      <c r="A167" s="57"/>
      <c r="B167" s="12" t="s">
        <v>5</v>
      </c>
      <c r="C167" s="13">
        <v>8078</v>
      </c>
      <c r="D167" s="14">
        <f>C167/C175*100</f>
        <v>46.52153881594103</v>
      </c>
      <c r="E167" s="38">
        <v>1147933.78</v>
      </c>
      <c r="F167" s="14">
        <f>E167/E175*100</f>
        <v>37.32516484156566</v>
      </c>
      <c r="G167" s="13">
        <v>179</v>
      </c>
      <c r="H167" s="14">
        <f>G167/G175*100</f>
        <v>30.287648054145517</v>
      </c>
      <c r="I167" s="38">
        <v>41751.75</v>
      </c>
      <c r="J167" s="14">
        <f>I167/I175*100</f>
        <v>12.152260893768748</v>
      </c>
      <c r="K167" s="13">
        <f t="shared" si="48"/>
        <v>8257</v>
      </c>
      <c r="L167" s="14">
        <f>K167/K175*100</f>
        <v>45.987190197716515</v>
      </c>
      <c r="M167" s="38">
        <f t="shared" si="49"/>
        <v>1189685.53</v>
      </c>
      <c r="N167" s="14">
        <f>M167/M175*100</f>
        <v>34.79561492471422</v>
      </c>
      <c r="O167" s="25"/>
      <c r="P167" s="11"/>
      <c r="Q167" s="11"/>
      <c r="T167" s="27"/>
      <c r="V167" s="27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">
      <c r="A168" s="57"/>
      <c r="B168" s="12" t="s">
        <v>6</v>
      </c>
      <c r="C168" s="13">
        <v>1702</v>
      </c>
      <c r="D168" s="14">
        <f>C168/C175*100</f>
        <v>9.801888965676111</v>
      </c>
      <c r="E168" s="38">
        <v>439710.4</v>
      </c>
      <c r="F168" s="14">
        <f>E168/E175*100</f>
        <v>14.297221188621851</v>
      </c>
      <c r="G168" s="13">
        <v>70</v>
      </c>
      <c r="H168" s="14">
        <f>G168/G175*100</f>
        <v>11.844331641285956</v>
      </c>
      <c r="I168" s="38">
        <v>19791.55</v>
      </c>
      <c r="J168" s="14">
        <f>I168/I175*100</f>
        <v>5.760526902275206</v>
      </c>
      <c r="K168" s="13">
        <f t="shared" si="48"/>
        <v>1772</v>
      </c>
      <c r="L168" s="14">
        <f>K168/K175*100</f>
        <v>9.86911723753829</v>
      </c>
      <c r="M168" s="38">
        <f t="shared" si="49"/>
        <v>459501.95</v>
      </c>
      <c r="N168" s="14">
        <f>M168/M175*100</f>
        <v>13.439394282079975</v>
      </c>
      <c r="O168" s="25"/>
      <c r="P168" s="11"/>
      <c r="Q168" s="11"/>
      <c r="T168" s="27"/>
      <c r="V168" s="27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">
      <c r="A169" s="57"/>
      <c r="B169" s="12" t="s">
        <v>7</v>
      </c>
      <c r="C169" s="13">
        <v>703</v>
      </c>
      <c r="D169" s="14">
        <f>C169/C175*100</f>
        <v>4.048606311909698</v>
      </c>
      <c r="E169" s="38">
        <v>333593.73</v>
      </c>
      <c r="F169" s="14">
        <f>E169/E175*100</f>
        <v>10.846828605708204</v>
      </c>
      <c r="G169" s="13">
        <v>71</v>
      </c>
      <c r="H169" s="14">
        <f>G169/G175*100</f>
        <v>12.013536379018612</v>
      </c>
      <c r="I169" s="38">
        <v>40307.33</v>
      </c>
      <c r="J169" s="14">
        <f>I169/I175*100</f>
        <v>11.731848128311553</v>
      </c>
      <c r="K169" s="13">
        <f t="shared" si="48"/>
        <v>774</v>
      </c>
      <c r="L169" s="14">
        <f>K169/K175*100</f>
        <v>4.31077694235589</v>
      </c>
      <c r="M169" s="38">
        <f t="shared" si="49"/>
        <v>373901.06</v>
      </c>
      <c r="N169" s="14">
        <f>M169/M175*100</f>
        <v>10.935761573650867</v>
      </c>
      <c r="O169" s="25"/>
      <c r="P169" s="11"/>
      <c r="Q169" s="11"/>
      <c r="T169" s="27"/>
      <c r="V169" s="27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">
      <c r="A170" s="57"/>
      <c r="B170" s="12" t="s">
        <v>8</v>
      </c>
      <c r="C170" s="13">
        <v>329</v>
      </c>
      <c r="D170" s="14">
        <f>C170/C175*100</f>
        <v>1.894724717806957</v>
      </c>
      <c r="E170" s="38">
        <v>297432.14</v>
      </c>
      <c r="F170" s="14">
        <f>E170/E175*100</f>
        <v>9.671031420191882</v>
      </c>
      <c r="G170" s="13">
        <v>36</v>
      </c>
      <c r="H170" s="14">
        <f>G170/G175*100</f>
        <v>6.091370558375635</v>
      </c>
      <c r="I170" s="38">
        <v>41471.69</v>
      </c>
      <c r="J170" s="14">
        <f>I170/I175*100</f>
        <v>12.070746653385797</v>
      </c>
      <c r="K170" s="13">
        <f t="shared" si="48"/>
        <v>365</v>
      </c>
      <c r="L170" s="14">
        <f>K170/K175*100</f>
        <v>2.0328599275967694</v>
      </c>
      <c r="M170" s="38">
        <f t="shared" si="49"/>
        <v>338903.83</v>
      </c>
      <c r="N170" s="14">
        <f>M170/M175*100</f>
        <v>9.912171635130177</v>
      </c>
      <c r="O170" s="25"/>
      <c r="P170" s="11"/>
      <c r="Q170" s="11"/>
      <c r="T170" s="27"/>
      <c r="V170" s="27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">
      <c r="A171" s="57"/>
      <c r="B171" s="12" t="s">
        <v>9</v>
      </c>
      <c r="C171" s="13">
        <v>120</v>
      </c>
      <c r="D171" s="14">
        <f>C171/C175*100</f>
        <v>0.691085003455425</v>
      </c>
      <c r="E171" s="38">
        <v>181308.08</v>
      </c>
      <c r="F171" s="14">
        <f>E171/E175*100</f>
        <v>5.895247697221501</v>
      </c>
      <c r="G171" s="13">
        <v>20</v>
      </c>
      <c r="H171" s="14">
        <f>G171/G175*100</f>
        <v>3.3840947546531304</v>
      </c>
      <c r="I171" s="38">
        <v>35839.42</v>
      </c>
      <c r="J171" s="14">
        <f>I171/I175*100</f>
        <v>10.431418614102487</v>
      </c>
      <c r="K171" s="13">
        <f t="shared" si="48"/>
        <v>140</v>
      </c>
      <c r="L171" s="14">
        <f>K171/K175*100</f>
        <v>0.7797270955165692</v>
      </c>
      <c r="M171" s="38">
        <f t="shared" si="49"/>
        <v>217147.5</v>
      </c>
      <c r="N171" s="14">
        <f>M171/M175*100</f>
        <v>6.351073961422713</v>
      </c>
      <c r="O171" s="25"/>
      <c r="P171" s="11"/>
      <c r="Q171" s="11"/>
      <c r="T171" s="27"/>
      <c r="V171" s="27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">
      <c r="A172" s="57"/>
      <c r="B172" s="12" t="s">
        <v>10</v>
      </c>
      <c r="C172" s="13">
        <v>25</v>
      </c>
      <c r="D172" s="14">
        <f>C172/C175*100</f>
        <v>0.14397604238654688</v>
      </c>
      <c r="E172" s="38">
        <v>76925.42</v>
      </c>
      <c r="F172" s="14">
        <f>E172/E175*100</f>
        <v>2.501236597468777</v>
      </c>
      <c r="G172" s="13">
        <v>9</v>
      </c>
      <c r="H172" s="14">
        <f>G172/G175*100</f>
        <v>1.5228426395939088</v>
      </c>
      <c r="I172" s="38">
        <v>36694.72</v>
      </c>
      <c r="J172" s="14">
        <f>I172/I175*100</f>
        <v>10.68036216119789</v>
      </c>
      <c r="K172" s="13">
        <f t="shared" si="48"/>
        <v>34</v>
      </c>
      <c r="L172" s="14">
        <f>K172/K175*100</f>
        <v>0.1893622946254525</v>
      </c>
      <c r="M172" s="38">
        <f t="shared" si="49"/>
        <v>113620.14</v>
      </c>
      <c r="N172" s="14">
        <f>M172/M175*100</f>
        <v>3.32313249126609</v>
      </c>
      <c r="O172" s="25"/>
      <c r="P172" s="11"/>
      <c r="Q172" s="11"/>
      <c r="T172" s="27"/>
      <c r="V172" s="27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</row>
    <row r="173" spans="1:41" ht="12">
      <c r="A173" s="57"/>
      <c r="B173" s="12" t="s">
        <v>11</v>
      </c>
      <c r="C173" s="13">
        <v>6</v>
      </c>
      <c r="D173" s="14">
        <f>C173/C175*100</f>
        <v>0.03455425017277125</v>
      </c>
      <c r="E173" s="38">
        <v>43125.64</v>
      </c>
      <c r="F173" s="14">
        <f>E173/E175*100</f>
        <v>1.402233865700875</v>
      </c>
      <c r="G173" s="13">
        <v>2</v>
      </c>
      <c r="H173" s="14">
        <f>G173/G175*100</f>
        <v>0.338409475465313</v>
      </c>
      <c r="I173" s="38">
        <v>19661.2</v>
      </c>
      <c r="J173" s="14">
        <f>I173/I175*100</f>
        <v>5.722587242081257</v>
      </c>
      <c r="K173" s="13">
        <f t="shared" si="48"/>
        <v>8</v>
      </c>
      <c r="L173" s="14">
        <f>K173/K175*100</f>
        <v>0.044555834029518245</v>
      </c>
      <c r="M173" s="38">
        <f t="shared" si="49"/>
        <v>62786.84</v>
      </c>
      <c r="N173" s="14">
        <f>M173/M175*100</f>
        <v>1.8363732699847524</v>
      </c>
      <c r="O173" s="25"/>
      <c r="P173" s="11"/>
      <c r="Q173" s="11"/>
      <c r="T173" s="27"/>
      <c r="V173" s="27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">
      <c r="A174" s="57"/>
      <c r="B174" s="15" t="s">
        <v>12</v>
      </c>
      <c r="C174" s="16">
        <v>5</v>
      </c>
      <c r="D174" s="17">
        <f>C174/C175*100</f>
        <v>0.02879520847730938</v>
      </c>
      <c r="E174" s="39">
        <v>95032.59</v>
      </c>
      <c r="F174" s="17">
        <f>E174/E175*100</f>
        <v>3.0899927756032444</v>
      </c>
      <c r="G174" s="16">
        <v>5</v>
      </c>
      <c r="H174" s="17">
        <f>G174/G175*100</f>
        <v>0.8460236886632826</v>
      </c>
      <c r="I174" s="39">
        <v>89963.63</v>
      </c>
      <c r="J174" s="17">
        <f>I174/I175*100</f>
        <v>26.18480668979099</v>
      </c>
      <c r="K174" s="16">
        <f t="shared" si="48"/>
        <v>10</v>
      </c>
      <c r="L174" s="17">
        <f>K174/K175*100</f>
        <v>0.0556947925368978</v>
      </c>
      <c r="M174" s="39">
        <f t="shared" si="49"/>
        <v>184996.22</v>
      </c>
      <c r="N174" s="17">
        <f>M174/M175*100</f>
        <v>5.410721633008107</v>
      </c>
      <c r="O174" s="25"/>
      <c r="P174" s="11"/>
      <c r="Q174" s="11"/>
      <c r="T174" s="27"/>
      <c r="V174" s="27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 spans="1:41" ht="12">
      <c r="A175" s="58"/>
      <c r="B175" s="5" t="s">
        <v>13</v>
      </c>
      <c r="C175" s="9">
        <f aca="true" t="shared" si="50" ref="C175:N175">SUM(C166:C174)</f>
        <v>17364</v>
      </c>
      <c r="D175" s="18">
        <f t="shared" si="50"/>
        <v>99.99999999999999</v>
      </c>
      <c r="E175" s="36">
        <f t="shared" si="50"/>
        <v>3075495.54</v>
      </c>
      <c r="F175" s="18">
        <f t="shared" si="50"/>
        <v>100</v>
      </c>
      <c r="G175" s="9">
        <f>SUM(G166:G174)</f>
        <v>591</v>
      </c>
      <c r="H175" s="18">
        <f t="shared" si="50"/>
        <v>100</v>
      </c>
      <c r="I175" s="36">
        <f t="shared" si="50"/>
        <v>343571.87</v>
      </c>
      <c r="J175" s="18">
        <f t="shared" si="50"/>
        <v>100</v>
      </c>
      <c r="K175" s="9">
        <f t="shared" si="50"/>
        <v>17955</v>
      </c>
      <c r="L175" s="18">
        <f t="shared" si="50"/>
        <v>100</v>
      </c>
      <c r="M175" s="36">
        <f t="shared" si="50"/>
        <v>3419067.4100000006</v>
      </c>
      <c r="N175" s="18">
        <f t="shared" si="50"/>
        <v>99.99999999999999</v>
      </c>
      <c r="O175" s="25"/>
      <c r="P175" s="11"/>
      <c r="Q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 spans="1:41" ht="12" customHeight="1">
      <c r="A176" s="56" t="s">
        <v>35</v>
      </c>
      <c r="B176" s="8" t="s">
        <v>3</v>
      </c>
      <c r="C176" s="9">
        <v>3295</v>
      </c>
      <c r="D176" s="10">
        <f>C176/C185*100</f>
        <v>18.930253935424567</v>
      </c>
      <c r="E176" s="36">
        <v>245912.88</v>
      </c>
      <c r="F176" s="10">
        <f>E176/E185*100</f>
        <v>5.5206837038509615</v>
      </c>
      <c r="G176" s="9">
        <v>77</v>
      </c>
      <c r="H176" s="10">
        <f>G176/G185*100</f>
        <v>16.702819956616054</v>
      </c>
      <c r="I176" s="36">
        <v>4217.54</v>
      </c>
      <c r="J176" s="10">
        <f>I176/I185*100</f>
        <v>0.5959029899761802</v>
      </c>
      <c r="K176" s="9">
        <f aca="true" t="shared" si="51" ref="K176:K184">C176+G176</f>
        <v>3372</v>
      </c>
      <c r="L176" s="10">
        <f>K176/K185*100</f>
        <v>18.872782224212234</v>
      </c>
      <c r="M176" s="36">
        <f aca="true" t="shared" si="52" ref="M176:M184">E176+I176</f>
        <v>250130.42</v>
      </c>
      <c r="N176" s="10">
        <f>M176/M185*100</f>
        <v>4.845471785107126</v>
      </c>
      <c r="O176" s="25"/>
      <c r="P176" s="11"/>
      <c r="Q176" s="11"/>
      <c r="T176" s="27"/>
      <c r="V176" s="27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">
      <c r="A177" s="57"/>
      <c r="B177" s="12" t="s">
        <v>5</v>
      </c>
      <c r="C177" s="13">
        <v>9343</v>
      </c>
      <c r="D177" s="14">
        <f>C177/C185*100</f>
        <v>53.67689302539355</v>
      </c>
      <c r="E177" s="38">
        <v>1212346.81</v>
      </c>
      <c r="F177" s="14">
        <f>E177/E185*100</f>
        <v>27.21688785631195</v>
      </c>
      <c r="G177" s="13">
        <v>85</v>
      </c>
      <c r="H177" s="14">
        <f>G177/G185*100</f>
        <v>18.43817787418655</v>
      </c>
      <c r="I177" s="38">
        <v>12314.51</v>
      </c>
      <c r="J177" s="14">
        <f>I177/I185*100</f>
        <v>1.739936865825</v>
      </c>
      <c r="K177" s="13">
        <f t="shared" si="51"/>
        <v>9428</v>
      </c>
      <c r="L177" s="14">
        <f>K177/K185*100</f>
        <v>52.7676722449208</v>
      </c>
      <c r="M177" s="38">
        <f t="shared" si="52"/>
        <v>1224661.32</v>
      </c>
      <c r="N177" s="14">
        <f>M177/M185*100</f>
        <v>23.723871220349963</v>
      </c>
      <c r="O177" s="25"/>
      <c r="P177" s="11"/>
      <c r="Q177" s="11"/>
      <c r="T177" s="27"/>
      <c r="V177" s="27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">
      <c r="A178" s="57"/>
      <c r="B178" s="12" t="s">
        <v>6</v>
      </c>
      <c r="C178" s="13">
        <v>2362</v>
      </c>
      <c r="D178" s="14">
        <f>C178/C185*100</f>
        <v>13.570033321843042</v>
      </c>
      <c r="E178" s="38">
        <v>560422.38</v>
      </c>
      <c r="F178" s="14">
        <f>E178/E185*100</f>
        <v>12.581344663766172</v>
      </c>
      <c r="G178" s="13">
        <v>45</v>
      </c>
      <c r="H178" s="14">
        <f>G178/G185*100</f>
        <v>9.761388286334057</v>
      </c>
      <c r="I178" s="38">
        <v>10938.76</v>
      </c>
      <c r="J178" s="14">
        <f>I178/I185*100</f>
        <v>1.545554942130209</v>
      </c>
      <c r="K178" s="13">
        <f t="shared" si="51"/>
        <v>2407</v>
      </c>
      <c r="L178" s="14">
        <f>K178/K185*100</f>
        <v>13.471763586500252</v>
      </c>
      <c r="M178" s="38">
        <f t="shared" si="52"/>
        <v>571361.14</v>
      </c>
      <c r="N178" s="14">
        <f>M178/M185*100</f>
        <v>11.06828303001547</v>
      </c>
      <c r="O178" s="25"/>
      <c r="P178" s="11"/>
      <c r="Q178" s="11"/>
      <c r="T178" s="27"/>
      <c r="V178" s="27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">
      <c r="A179" s="57"/>
      <c r="B179" s="12" t="s">
        <v>7</v>
      </c>
      <c r="C179" s="13">
        <v>1092</v>
      </c>
      <c r="D179" s="14">
        <f>C179/C185*100</f>
        <v>6.2736987245777325</v>
      </c>
      <c r="E179" s="38">
        <v>414308.43</v>
      </c>
      <c r="F179" s="14">
        <f>E179/E185*100</f>
        <v>9.30112240509353</v>
      </c>
      <c r="G179" s="13">
        <v>71</v>
      </c>
      <c r="H179" s="14">
        <f>G179/G185*100</f>
        <v>15.40130151843818</v>
      </c>
      <c r="I179" s="38">
        <v>27134.09</v>
      </c>
      <c r="J179" s="14">
        <f>I179/I185*100</f>
        <v>3.8338190891568953</v>
      </c>
      <c r="K179" s="13">
        <f t="shared" si="51"/>
        <v>1163</v>
      </c>
      <c r="L179" s="14">
        <f>K179/K185*100</f>
        <v>6.509206917781385</v>
      </c>
      <c r="M179" s="38">
        <f t="shared" si="52"/>
        <v>441442.52</v>
      </c>
      <c r="N179" s="14">
        <f>M179/M185*100</f>
        <v>8.551527940530336</v>
      </c>
      <c r="O179" s="25"/>
      <c r="P179" s="11"/>
      <c r="Q179" s="11"/>
      <c r="T179" s="27"/>
      <c r="V179" s="27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">
      <c r="A180" s="57"/>
      <c r="B180" s="12" t="s">
        <v>8</v>
      </c>
      <c r="C180" s="13">
        <v>690</v>
      </c>
      <c r="D180" s="14">
        <f>C180/C185*100</f>
        <v>3.964150293002413</v>
      </c>
      <c r="E180" s="38">
        <v>474565.73</v>
      </c>
      <c r="F180" s="14">
        <f>E180/E185*100</f>
        <v>10.653883977191985</v>
      </c>
      <c r="G180" s="13">
        <v>81</v>
      </c>
      <c r="H180" s="14">
        <f>G180/G185*100</f>
        <v>17.570498915401302</v>
      </c>
      <c r="I180" s="38">
        <v>56651.24</v>
      </c>
      <c r="J180" s="14">
        <f>I180/I185*100</f>
        <v>8.004344547261717</v>
      </c>
      <c r="K180" s="13">
        <f t="shared" si="51"/>
        <v>771</v>
      </c>
      <c r="L180" s="14">
        <f>K180/K185*100</f>
        <v>4.315217999664185</v>
      </c>
      <c r="M180" s="38">
        <f t="shared" si="52"/>
        <v>531216.97</v>
      </c>
      <c r="N180" s="14">
        <f>M180/M185*100</f>
        <v>10.290618949526802</v>
      </c>
      <c r="O180" s="25"/>
      <c r="P180" s="11"/>
      <c r="Q180" s="11"/>
      <c r="T180" s="27"/>
      <c r="V180" s="27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">
      <c r="A181" s="57"/>
      <c r="B181" s="12" t="s">
        <v>9</v>
      </c>
      <c r="C181" s="13">
        <v>368</v>
      </c>
      <c r="D181" s="14">
        <f>C181/C185*100</f>
        <v>2.114213489601287</v>
      </c>
      <c r="E181" s="38">
        <v>518551.18</v>
      </c>
      <c r="F181" s="14">
        <f>E181/E185*100</f>
        <v>11.641346516858679</v>
      </c>
      <c r="G181" s="13">
        <v>55</v>
      </c>
      <c r="H181" s="14">
        <f>G181/G185*100</f>
        <v>11.930585683297181</v>
      </c>
      <c r="I181" s="38">
        <v>77904.48</v>
      </c>
      <c r="J181" s="14">
        <f>I181/I185*100</f>
        <v>11.007248909207625</v>
      </c>
      <c r="K181" s="13">
        <f t="shared" si="51"/>
        <v>423</v>
      </c>
      <c r="L181" s="14">
        <f>K181/K185*100</f>
        <v>2.367493143784631</v>
      </c>
      <c r="M181" s="38">
        <f t="shared" si="52"/>
        <v>596455.66</v>
      </c>
      <c r="N181" s="14">
        <f>M181/M185*100</f>
        <v>11.554408582520466</v>
      </c>
      <c r="O181" s="25"/>
      <c r="P181" s="11"/>
      <c r="Q181" s="11"/>
      <c r="T181" s="27"/>
      <c r="V181" s="27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">
      <c r="A182" s="57"/>
      <c r="B182" s="12" t="s">
        <v>10</v>
      </c>
      <c r="C182" s="13">
        <v>211</v>
      </c>
      <c r="D182" s="14">
        <f>C182/C185*100</f>
        <v>1.2122256693094335</v>
      </c>
      <c r="E182" s="38">
        <v>633806.51</v>
      </c>
      <c r="F182" s="14">
        <f>E182/E185*100</f>
        <v>14.228800342428796</v>
      </c>
      <c r="G182" s="13">
        <v>35</v>
      </c>
      <c r="H182" s="14">
        <f>G182/G185*100</f>
        <v>7.592190889370933</v>
      </c>
      <c r="I182" s="38">
        <v>110069.21</v>
      </c>
      <c r="J182" s="14">
        <f>I182/I185*100</f>
        <v>15.55185519125274</v>
      </c>
      <c r="K182" s="13">
        <f t="shared" si="51"/>
        <v>246</v>
      </c>
      <c r="L182" s="14">
        <f>K182/K185*100</f>
        <v>1.3768399843286505</v>
      </c>
      <c r="M182" s="38">
        <f t="shared" si="52"/>
        <v>743875.72</v>
      </c>
      <c r="N182" s="14">
        <f>M182/M185*100</f>
        <v>14.410197739588204</v>
      </c>
      <c r="O182" s="25"/>
      <c r="P182" s="11"/>
      <c r="Q182" s="11"/>
      <c r="T182" s="27"/>
      <c r="V182" s="27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">
      <c r="A183" s="57"/>
      <c r="B183" s="12" t="s">
        <v>11</v>
      </c>
      <c r="C183" s="13">
        <v>37</v>
      </c>
      <c r="D183" s="14">
        <f>C183/C185*100</f>
        <v>0.21257037803056417</v>
      </c>
      <c r="E183" s="38">
        <v>249746.16</v>
      </c>
      <c r="F183" s="14">
        <f>E183/E185*100</f>
        <v>5.606739897525314</v>
      </c>
      <c r="G183" s="13">
        <v>5</v>
      </c>
      <c r="H183" s="14">
        <f>G183/G185*100</f>
        <v>1.0845986984815619</v>
      </c>
      <c r="I183" s="38">
        <v>38804.16</v>
      </c>
      <c r="J183" s="14">
        <f>I183/I185*100</f>
        <v>5.482701993938195</v>
      </c>
      <c r="K183" s="13">
        <f t="shared" si="51"/>
        <v>42</v>
      </c>
      <c r="L183" s="14">
        <f>K183/K185*100</f>
        <v>0.23507024122684278</v>
      </c>
      <c r="M183" s="38">
        <f t="shared" si="52"/>
        <v>288550.32</v>
      </c>
      <c r="N183" s="14">
        <f>M183/M185*100</f>
        <v>5.5897336843061005</v>
      </c>
      <c r="O183" s="25"/>
      <c r="P183" s="11"/>
      <c r="Q183" s="11"/>
      <c r="T183" s="27"/>
      <c r="V183" s="27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">
      <c r="A184" s="57"/>
      <c r="B184" s="15" t="s">
        <v>12</v>
      </c>
      <c r="C184" s="16">
        <v>8</v>
      </c>
      <c r="D184" s="17">
        <f>C184/C185*100</f>
        <v>0.04596116281741928</v>
      </c>
      <c r="E184" s="39">
        <v>144731.68</v>
      </c>
      <c r="F184" s="17">
        <f>E184/E185*100</f>
        <v>3.2491906369726222</v>
      </c>
      <c r="G184" s="16">
        <v>7</v>
      </c>
      <c r="H184" s="17">
        <f>G184/G185*100</f>
        <v>1.5184381778741864</v>
      </c>
      <c r="I184" s="39">
        <v>369722.15</v>
      </c>
      <c r="J184" s="17">
        <f>I184/I185*100</f>
        <v>52.238635471251435</v>
      </c>
      <c r="K184" s="16">
        <f t="shared" si="51"/>
        <v>15</v>
      </c>
      <c r="L184" s="17">
        <f>K184/K185*100</f>
        <v>0.08395365758101528</v>
      </c>
      <c r="M184" s="39">
        <f t="shared" si="52"/>
        <v>514453.83</v>
      </c>
      <c r="N184" s="17">
        <f>M184/M185*100</f>
        <v>9.965887068055528</v>
      </c>
      <c r="O184" s="25"/>
      <c r="P184" s="11"/>
      <c r="Q184" s="11"/>
      <c r="T184" s="27"/>
      <c r="V184" s="27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">
      <c r="A185" s="58"/>
      <c r="B185" s="5" t="s">
        <v>13</v>
      </c>
      <c r="C185" s="19">
        <f aca="true" t="shared" si="53" ref="C185:N185">SUM(C176:C184)</f>
        <v>17406</v>
      </c>
      <c r="D185" s="18">
        <f t="shared" si="53"/>
        <v>100</v>
      </c>
      <c r="E185" s="40">
        <f t="shared" si="53"/>
        <v>4454391.76</v>
      </c>
      <c r="F185" s="18">
        <f t="shared" si="53"/>
        <v>100.00000000000001</v>
      </c>
      <c r="G185" s="19">
        <f t="shared" si="53"/>
        <v>461</v>
      </c>
      <c r="H185" s="18">
        <f t="shared" si="53"/>
        <v>99.99999999999999</v>
      </c>
      <c r="I185" s="40">
        <f t="shared" si="53"/>
        <v>707756.14</v>
      </c>
      <c r="J185" s="18">
        <f t="shared" si="53"/>
        <v>100</v>
      </c>
      <c r="K185" s="19">
        <f t="shared" si="53"/>
        <v>17867</v>
      </c>
      <c r="L185" s="18">
        <f t="shared" si="53"/>
        <v>100</v>
      </c>
      <c r="M185" s="40">
        <f t="shared" si="53"/>
        <v>5162147.9</v>
      </c>
      <c r="N185" s="18">
        <f t="shared" si="53"/>
        <v>99.99999999999997</v>
      </c>
      <c r="O185" s="25"/>
      <c r="P185" s="11"/>
      <c r="Q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" customHeight="1">
      <c r="A186" s="56" t="s">
        <v>36</v>
      </c>
      <c r="B186" s="8" t="s">
        <v>3</v>
      </c>
      <c r="C186" s="9">
        <v>2412</v>
      </c>
      <c r="D186" s="10">
        <f>C186/C195*100</f>
        <v>17.35501511008778</v>
      </c>
      <c r="E186" s="36">
        <v>175911.75</v>
      </c>
      <c r="F186" s="10">
        <f>E186/E195*100</f>
        <v>5.799279558688415</v>
      </c>
      <c r="G186" s="9">
        <v>47</v>
      </c>
      <c r="H186" s="10">
        <f>G186/G195*100</f>
        <v>16.151202749140893</v>
      </c>
      <c r="I186" s="36">
        <v>2963.28</v>
      </c>
      <c r="J186" s="10">
        <f>I186/I195*100</f>
        <v>0.5072672563443672</v>
      </c>
      <c r="K186" s="9">
        <f aca="true" t="shared" si="54" ref="K186:K194">C186+G186</f>
        <v>2459</v>
      </c>
      <c r="L186" s="10">
        <f>K186/K195*100</f>
        <v>17.330326309112692</v>
      </c>
      <c r="M186" s="36">
        <f aca="true" t="shared" si="55" ref="M186:M194">E186+I186</f>
        <v>178875.03</v>
      </c>
      <c r="N186" s="10">
        <f>M186/M195*100</f>
        <v>4.944709340607314</v>
      </c>
      <c r="O186" s="25"/>
      <c r="P186" s="11"/>
      <c r="Q186" s="11"/>
      <c r="T186" s="27"/>
      <c r="V186" s="27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">
      <c r="A187" s="57"/>
      <c r="B187" s="12" t="s">
        <v>5</v>
      </c>
      <c r="C187" s="13">
        <v>9086</v>
      </c>
      <c r="D187" s="14">
        <f>C187/C195*100</f>
        <v>65.37631313858108</v>
      </c>
      <c r="E187" s="38">
        <v>1145567.68</v>
      </c>
      <c r="F187" s="14">
        <f>E187/E195*100</f>
        <v>37.765909495631256</v>
      </c>
      <c r="G187" s="13">
        <v>61</v>
      </c>
      <c r="H187" s="14">
        <f>G187/G195*100</f>
        <v>20.962199312714777</v>
      </c>
      <c r="I187" s="38">
        <v>8563</v>
      </c>
      <c r="J187" s="14">
        <f>I187/I195*100</f>
        <v>1.4658518655263142</v>
      </c>
      <c r="K187" s="13">
        <f t="shared" si="54"/>
        <v>9147</v>
      </c>
      <c r="L187" s="14">
        <f>K187/K195*100</f>
        <v>64.46543096765099</v>
      </c>
      <c r="M187" s="38">
        <f t="shared" si="55"/>
        <v>1154130.68</v>
      </c>
      <c r="N187" s="14">
        <f>M187/M195*100</f>
        <v>31.90406594859814</v>
      </c>
      <c r="O187" s="25"/>
      <c r="P187" s="11"/>
      <c r="Q187" s="11"/>
      <c r="T187" s="27"/>
      <c r="V187" s="27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">
      <c r="A188" s="57"/>
      <c r="B188" s="12" t="s">
        <v>6</v>
      </c>
      <c r="C188" s="13">
        <v>1092</v>
      </c>
      <c r="D188" s="14">
        <f>C188/C195*100</f>
        <v>7.857245646855662</v>
      </c>
      <c r="E188" s="38">
        <v>259280.66</v>
      </c>
      <c r="F188" s="14">
        <f>E188/E195*100</f>
        <v>8.547700943804157</v>
      </c>
      <c r="G188" s="13">
        <v>37</v>
      </c>
      <c r="H188" s="14">
        <f>G188/G195*100</f>
        <v>12.714776632302405</v>
      </c>
      <c r="I188" s="38">
        <v>8829.42</v>
      </c>
      <c r="J188" s="14">
        <f>I188/I195*100</f>
        <v>1.5114588086553016</v>
      </c>
      <c r="K188" s="13">
        <f t="shared" si="54"/>
        <v>1129</v>
      </c>
      <c r="L188" s="14">
        <f>K188/K195*100</f>
        <v>7.9568679963351885</v>
      </c>
      <c r="M188" s="38">
        <f t="shared" si="55"/>
        <v>268110.08</v>
      </c>
      <c r="N188" s="14">
        <f>M188/M195*100</f>
        <v>7.411467195208714</v>
      </c>
      <c r="O188" s="25"/>
      <c r="P188" s="11"/>
      <c r="Q188" s="11"/>
      <c r="T188" s="27"/>
      <c r="V188" s="27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12">
      <c r="A189" s="57"/>
      <c r="B189" s="12" t="s">
        <v>7</v>
      </c>
      <c r="C189" s="13">
        <v>578</v>
      </c>
      <c r="D189" s="14">
        <f>C189/C195*100</f>
        <v>4.158871780112246</v>
      </c>
      <c r="E189" s="38">
        <v>218161.27</v>
      </c>
      <c r="F189" s="14">
        <f>E189/E195*100</f>
        <v>7.1921187391320025</v>
      </c>
      <c r="G189" s="13">
        <v>40</v>
      </c>
      <c r="H189" s="14">
        <f>G189/G195*100</f>
        <v>13.745704467353953</v>
      </c>
      <c r="I189" s="38">
        <v>15535.06</v>
      </c>
      <c r="J189" s="14">
        <f>I189/I195*100</f>
        <v>2.6593596498964405</v>
      </c>
      <c r="K189" s="13">
        <f t="shared" si="54"/>
        <v>618</v>
      </c>
      <c r="L189" s="14">
        <f>K189/K195*100</f>
        <v>4.3554866445838325</v>
      </c>
      <c r="M189" s="38">
        <f t="shared" si="55"/>
        <v>233696.33</v>
      </c>
      <c r="N189" s="14">
        <f>M189/M195*100</f>
        <v>6.46015503570649</v>
      </c>
      <c r="O189" s="25"/>
      <c r="P189" s="11"/>
      <c r="Q189" s="11"/>
      <c r="T189" s="27"/>
      <c r="V189" s="27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2">
      <c r="A190" s="57"/>
      <c r="B190" s="12" t="s">
        <v>8</v>
      </c>
      <c r="C190" s="13">
        <v>327</v>
      </c>
      <c r="D190" s="14">
        <f>C190/C195*100</f>
        <v>2.352856526118866</v>
      </c>
      <c r="E190" s="38">
        <v>228334.42</v>
      </c>
      <c r="F190" s="14">
        <f>E190/E195*100</f>
        <v>7.527496795699977</v>
      </c>
      <c r="G190" s="13">
        <v>33</v>
      </c>
      <c r="H190" s="14">
        <f>G190/G195*100</f>
        <v>11.34020618556701</v>
      </c>
      <c r="I190" s="38">
        <v>24682.61</v>
      </c>
      <c r="J190" s="14">
        <f>I190/I195*100</f>
        <v>4.225277346088808</v>
      </c>
      <c r="K190" s="13">
        <f t="shared" si="54"/>
        <v>360</v>
      </c>
      <c r="L190" s="14">
        <f>K190/K195*100</f>
        <v>2.5371766861653393</v>
      </c>
      <c r="M190" s="38">
        <f t="shared" si="55"/>
        <v>253017.03000000003</v>
      </c>
      <c r="N190" s="14">
        <f>M190/M195*100</f>
        <v>6.994244370350191</v>
      </c>
      <c r="O190" s="25"/>
      <c r="P190" s="11"/>
      <c r="Q190" s="11"/>
      <c r="T190" s="27"/>
      <c r="V190" s="27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>
      <c r="A191" s="57"/>
      <c r="B191" s="12" t="s">
        <v>9</v>
      </c>
      <c r="C191" s="13">
        <v>226</v>
      </c>
      <c r="D191" s="14">
        <f>C191/C195*100</f>
        <v>1.6261332565836812</v>
      </c>
      <c r="E191" s="38">
        <v>317478.99</v>
      </c>
      <c r="F191" s="14">
        <f>E191/E195*100</f>
        <v>10.46632426213737</v>
      </c>
      <c r="G191" s="13">
        <v>33</v>
      </c>
      <c r="H191" s="14">
        <f>G191/G195*100</f>
        <v>11.34020618556701</v>
      </c>
      <c r="I191" s="38">
        <v>46157.71</v>
      </c>
      <c r="J191" s="14">
        <f>I191/I195*100</f>
        <v>7.901479074147215</v>
      </c>
      <c r="K191" s="13">
        <f t="shared" si="54"/>
        <v>259</v>
      </c>
      <c r="L191" s="14">
        <f>K191/K195*100</f>
        <v>1.8253576714356192</v>
      </c>
      <c r="M191" s="38">
        <f t="shared" si="55"/>
        <v>363636.7</v>
      </c>
      <c r="N191" s="14">
        <f>M191/M195*100</f>
        <v>10.052145271912016</v>
      </c>
      <c r="O191" s="25"/>
      <c r="P191" s="11"/>
      <c r="Q191" s="11"/>
      <c r="T191" s="27"/>
      <c r="V191" s="27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">
      <c r="A192" s="57"/>
      <c r="B192" s="12" t="s">
        <v>10</v>
      </c>
      <c r="C192" s="13">
        <v>153</v>
      </c>
      <c r="D192" s="14">
        <f>C192/C195*100</f>
        <v>1.1008778241473594</v>
      </c>
      <c r="E192" s="38">
        <v>457424.51</v>
      </c>
      <c r="F192" s="14">
        <f>E192/E195*100</f>
        <v>15.079905750957877</v>
      </c>
      <c r="G192" s="13">
        <v>24</v>
      </c>
      <c r="H192" s="14">
        <f>G192/G195*100</f>
        <v>8.24742268041237</v>
      </c>
      <c r="I192" s="38">
        <v>70896.05</v>
      </c>
      <c r="J192" s="14">
        <f>I192/I195*100</f>
        <v>12.136296525860894</v>
      </c>
      <c r="K192" s="13">
        <f t="shared" si="54"/>
        <v>177</v>
      </c>
      <c r="L192" s="14">
        <f>K192/K195*100</f>
        <v>1.2474452040312918</v>
      </c>
      <c r="M192" s="38">
        <f t="shared" si="55"/>
        <v>528320.56</v>
      </c>
      <c r="N192" s="14">
        <f>M192/M195*100</f>
        <v>14.604562793738666</v>
      </c>
      <c r="O192" s="25"/>
      <c r="P192" s="11"/>
      <c r="Q192" s="11"/>
      <c r="T192" s="27"/>
      <c r="V192" s="27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">
      <c r="A193" s="57"/>
      <c r="B193" s="12" t="s">
        <v>11</v>
      </c>
      <c r="C193" s="13">
        <v>21</v>
      </c>
      <c r="D193" s="14">
        <f>C193/C195*100</f>
        <v>0.15110087782414736</v>
      </c>
      <c r="E193" s="38">
        <v>145742.71</v>
      </c>
      <c r="F193" s="14">
        <f>E193/E195*100</f>
        <v>4.8046973492723115</v>
      </c>
      <c r="G193" s="13">
        <v>9</v>
      </c>
      <c r="H193" s="14">
        <f>G193/G195*100</f>
        <v>3.0927835051546393</v>
      </c>
      <c r="I193" s="38">
        <v>59889.93</v>
      </c>
      <c r="J193" s="14">
        <f>I193/I195*100</f>
        <v>10.252220672280785</v>
      </c>
      <c r="K193" s="13">
        <f t="shared" si="54"/>
        <v>30</v>
      </c>
      <c r="L193" s="14">
        <f>K193/K195*100</f>
        <v>0.2114313905137783</v>
      </c>
      <c r="M193" s="38">
        <f t="shared" si="55"/>
        <v>205632.63999999998</v>
      </c>
      <c r="N193" s="14">
        <f>M193/M195*100</f>
        <v>5.684379959247197</v>
      </c>
      <c r="O193" s="25"/>
      <c r="P193" s="11"/>
      <c r="Q193" s="11"/>
      <c r="T193" s="27"/>
      <c r="V193" s="27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">
      <c r="A194" s="57"/>
      <c r="B194" s="15" t="s">
        <v>12</v>
      </c>
      <c r="C194" s="16">
        <v>3</v>
      </c>
      <c r="D194" s="17">
        <f>C194/C195*100</f>
        <v>0.02158583968916391</v>
      </c>
      <c r="E194" s="39">
        <v>85436</v>
      </c>
      <c r="F194" s="17">
        <f>E194/E195*100</f>
        <v>2.816567104676654</v>
      </c>
      <c r="G194" s="16">
        <v>7</v>
      </c>
      <c r="H194" s="17">
        <f>G194/G195*100</f>
        <v>2.405498281786942</v>
      </c>
      <c r="I194" s="39">
        <v>346648.38</v>
      </c>
      <c r="J194" s="17">
        <f>I194/I195*100</f>
        <v>59.340788801199885</v>
      </c>
      <c r="K194" s="16">
        <f t="shared" si="54"/>
        <v>10</v>
      </c>
      <c r="L194" s="17">
        <f>K194/K195*100</f>
        <v>0.07047713017125942</v>
      </c>
      <c r="M194" s="39">
        <f t="shared" si="55"/>
        <v>432084.38</v>
      </c>
      <c r="N194" s="17">
        <f>M194/M195*100</f>
        <v>11.944270084631267</v>
      </c>
      <c r="O194" s="25"/>
      <c r="P194" s="11"/>
      <c r="Q194" s="11"/>
      <c r="T194" s="27"/>
      <c r="V194" s="27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">
      <c r="A195" s="58"/>
      <c r="B195" s="5" t="s">
        <v>13</v>
      </c>
      <c r="C195" s="19">
        <f aca="true" t="shared" si="56" ref="C195:N195">SUM(C186:C194)</f>
        <v>13898</v>
      </c>
      <c r="D195" s="18">
        <f t="shared" si="56"/>
        <v>100</v>
      </c>
      <c r="E195" s="40">
        <f t="shared" si="56"/>
        <v>3033337.9899999993</v>
      </c>
      <c r="F195" s="18">
        <f t="shared" si="56"/>
        <v>100.00000000000003</v>
      </c>
      <c r="G195" s="19">
        <f t="shared" si="56"/>
        <v>291</v>
      </c>
      <c r="H195" s="18">
        <f t="shared" si="56"/>
        <v>100</v>
      </c>
      <c r="I195" s="40">
        <f t="shared" si="56"/>
        <v>584165.44</v>
      </c>
      <c r="J195" s="18">
        <f t="shared" si="56"/>
        <v>100</v>
      </c>
      <c r="K195" s="19">
        <f t="shared" si="56"/>
        <v>14189</v>
      </c>
      <c r="L195" s="18">
        <f t="shared" si="56"/>
        <v>100</v>
      </c>
      <c r="M195" s="40">
        <f t="shared" si="56"/>
        <v>3617503.43</v>
      </c>
      <c r="N195" s="18">
        <f t="shared" si="56"/>
        <v>100</v>
      </c>
      <c r="O195" s="25"/>
      <c r="P195" s="11"/>
      <c r="Q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" customHeight="1">
      <c r="A196" s="56" t="s">
        <v>37</v>
      </c>
      <c r="B196" s="8" t="s">
        <v>3</v>
      </c>
      <c r="C196" s="9">
        <v>15658</v>
      </c>
      <c r="D196" s="10">
        <f>C196/C205*100</f>
        <v>43.85871544214448</v>
      </c>
      <c r="E196" s="36">
        <v>993010.64</v>
      </c>
      <c r="F196" s="10">
        <f>E196/E205*100</f>
        <v>17.897915034558324</v>
      </c>
      <c r="G196" s="9">
        <v>309</v>
      </c>
      <c r="H196" s="10">
        <f>G196/G205*100</f>
        <v>32.594936708860764</v>
      </c>
      <c r="I196" s="36">
        <v>26296.49</v>
      </c>
      <c r="J196" s="10">
        <f>I196/I205*100</f>
        <v>2.309478937212984</v>
      </c>
      <c r="K196" s="9">
        <f aca="true" t="shared" si="57" ref="K196:K204">C196+G196</f>
        <v>15967</v>
      </c>
      <c r="L196" s="10">
        <f>K196/K205*100</f>
        <v>43.5673551802232</v>
      </c>
      <c r="M196" s="36">
        <f aca="true" t="shared" si="58" ref="M196:M204">E196+I196</f>
        <v>1019307.13</v>
      </c>
      <c r="N196" s="10">
        <f>M196/M205*100</f>
        <v>15.243514943321943</v>
      </c>
      <c r="O196" s="25"/>
      <c r="P196" s="11"/>
      <c r="Q196" s="11"/>
      <c r="T196" s="27"/>
      <c r="V196" s="27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">
      <c r="A197" s="57"/>
      <c r="B197" s="12" t="s">
        <v>5</v>
      </c>
      <c r="C197" s="13">
        <v>15494</v>
      </c>
      <c r="D197" s="14">
        <f>C197/C205*100</f>
        <v>43.399344556174896</v>
      </c>
      <c r="E197" s="38">
        <v>2081160.01</v>
      </c>
      <c r="F197" s="14">
        <f>E197/E205*100</f>
        <v>37.51060012035777</v>
      </c>
      <c r="G197" s="13">
        <v>232</v>
      </c>
      <c r="H197" s="14">
        <f>G197/G205*100</f>
        <v>24.47257383966245</v>
      </c>
      <c r="I197" s="38">
        <v>75428.15</v>
      </c>
      <c r="J197" s="14">
        <f>I197/I205*100</f>
        <v>6.624447738003876</v>
      </c>
      <c r="K197" s="13">
        <f t="shared" si="57"/>
        <v>15726</v>
      </c>
      <c r="L197" s="14">
        <f>K197/K205*100</f>
        <v>42.90976561434145</v>
      </c>
      <c r="M197" s="38">
        <f t="shared" si="58"/>
        <v>2156588.16</v>
      </c>
      <c r="N197" s="14">
        <f>M197/M205*100</f>
        <v>32.251303729771</v>
      </c>
      <c r="O197" s="25"/>
      <c r="P197" s="11"/>
      <c r="Q197" s="11"/>
      <c r="T197" s="27"/>
      <c r="V197" s="27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">
      <c r="A198" s="57"/>
      <c r="B198" s="12" t="s">
        <v>6</v>
      </c>
      <c r="C198" s="13">
        <v>2432</v>
      </c>
      <c r="D198" s="14">
        <f>C198/C205*100</f>
        <v>6.812134113890367</v>
      </c>
      <c r="E198" s="38">
        <v>656590.34</v>
      </c>
      <c r="F198" s="14">
        <f>E198/E205*100</f>
        <v>11.834312387460178</v>
      </c>
      <c r="G198" s="13">
        <v>114</v>
      </c>
      <c r="H198" s="14">
        <f>G198/G205*100</f>
        <v>12.025316455696203</v>
      </c>
      <c r="I198" s="38">
        <v>36038.53</v>
      </c>
      <c r="J198" s="14">
        <f>I198/I205*100</f>
        <v>3.165069785477767</v>
      </c>
      <c r="K198" s="13">
        <f t="shared" si="57"/>
        <v>2546</v>
      </c>
      <c r="L198" s="14">
        <f>K198/K205*100</f>
        <v>6.946983546617916</v>
      </c>
      <c r="M198" s="38">
        <f t="shared" si="58"/>
        <v>692628.87</v>
      </c>
      <c r="N198" s="14">
        <f>M198/M205*100</f>
        <v>10.358113093961377</v>
      </c>
      <c r="O198" s="25"/>
      <c r="P198" s="11"/>
      <c r="Q198" s="11"/>
      <c r="T198" s="27"/>
      <c r="V198" s="27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">
      <c r="A199" s="57"/>
      <c r="B199" s="12" t="s">
        <v>7</v>
      </c>
      <c r="C199" s="13">
        <v>1146</v>
      </c>
      <c r="D199" s="14">
        <f>C199/C205*100</f>
        <v>3.209994117811826</v>
      </c>
      <c r="E199" s="38">
        <v>591263.24</v>
      </c>
      <c r="F199" s="14">
        <f>E199/E205*100</f>
        <v>10.656863890781338</v>
      </c>
      <c r="G199" s="13">
        <v>98</v>
      </c>
      <c r="H199" s="14">
        <f>G199/G205*100</f>
        <v>10.337552742616033</v>
      </c>
      <c r="I199" s="38">
        <v>51552.01</v>
      </c>
      <c r="J199" s="14">
        <f>I199/I205*100</f>
        <v>4.527535091793359</v>
      </c>
      <c r="K199" s="13">
        <f t="shared" si="57"/>
        <v>1244</v>
      </c>
      <c r="L199" s="14">
        <f>K199/K205*100</f>
        <v>3.3943627384103254</v>
      </c>
      <c r="M199" s="38">
        <f t="shared" si="58"/>
        <v>642815.25</v>
      </c>
      <c r="N199" s="14">
        <f>M199/M205*100</f>
        <v>9.613161313970432</v>
      </c>
      <c r="O199" s="25"/>
      <c r="P199" s="11"/>
      <c r="Q199" s="11"/>
      <c r="T199" s="27"/>
      <c r="V199" s="27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">
      <c r="A200" s="57"/>
      <c r="B200" s="12" t="s">
        <v>8</v>
      </c>
      <c r="C200" s="13">
        <v>686</v>
      </c>
      <c r="D200" s="14">
        <f>C200/C205*100</f>
        <v>1.9215148035069047</v>
      </c>
      <c r="E200" s="38">
        <v>701920.15</v>
      </c>
      <c r="F200" s="14">
        <f>E200/E205*100</f>
        <v>12.651331919005857</v>
      </c>
      <c r="G200" s="13">
        <v>102</v>
      </c>
      <c r="H200" s="14">
        <f>G200/G205*100</f>
        <v>10.759493670886076</v>
      </c>
      <c r="I200" s="38">
        <v>102293.12</v>
      </c>
      <c r="J200" s="14">
        <f>I200/I205*100</f>
        <v>8.983853208614544</v>
      </c>
      <c r="K200" s="13">
        <f t="shared" si="57"/>
        <v>788</v>
      </c>
      <c r="L200" s="14">
        <f>K200/K205*100</f>
        <v>2.1501268793145787</v>
      </c>
      <c r="M200" s="38">
        <f t="shared" si="58"/>
        <v>804213.27</v>
      </c>
      <c r="N200" s="14">
        <f>M200/M205*100</f>
        <v>12.026833363622998</v>
      </c>
      <c r="O200" s="25"/>
      <c r="P200" s="11"/>
      <c r="Q200" s="11"/>
      <c r="T200" s="27"/>
      <c r="V200" s="27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">
      <c r="A201" s="57"/>
      <c r="B201" s="12" t="s">
        <v>9</v>
      </c>
      <c r="C201" s="13">
        <v>251</v>
      </c>
      <c r="D201" s="14">
        <f>C201/C205*100</f>
        <v>0.703061538892468</v>
      </c>
      <c r="E201" s="38">
        <v>414689.08</v>
      </c>
      <c r="F201" s="14">
        <f>E201/E205*100</f>
        <v>7.474310566903049</v>
      </c>
      <c r="G201" s="13">
        <v>47</v>
      </c>
      <c r="H201" s="14">
        <f>G201/G205*100</f>
        <v>4.957805907172996</v>
      </c>
      <c r="I201" s="38">
        <v>97937.98</v>
      </c>
      <c r="J201" s="14">
        <f>I201/I205*100</f>
        <v>8.601364743476658</v>
      </c>
      <c r="K201" s="13">
        <f t="shared" si="57"/>
        <v>298</v>
      </c>
      <c r="L201" s="14">
        <f>K201/K205*100</f>
        <v>0.8131190482687113</v>
      </c>
      <c r="M201" s="38">
        <f t="shared" si="58"/>
        <v>512627.06</v>
      </c>
      <c r="N201" s="14">
        <f>M201/M205*100</f>
        <v>7.666225438314352</v>
      </c>
      <c r="O201" s="25"/>
      <c r="P201" s="11"/>
      <c r="Q201" s="11"/>
      <c r="T201" s="27"/>
      <c r="V201" s="27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">
      <c r="A202" s="57"/>
      <c r="B202" s="12" t="s">
        <v>10</v>
      </c>
      <c r="C202" s="13">
        <v>33</v>
      </c>
      <c r="D202" s="14">
        <f>C202/C205*100</f>
        <v>0.09243438559144002</v>
      </c>
      <c r="E202" s="38">
        <v>102742.16</v>
      </c>
      <c r="F202" s="14">
        <f>E202/E205*100</f>
        <v>1.8518134409385552</v>
      </c>
      <c r="G202" s="13">
        <v>27</v>
      </c>
      <c r="H202" s="14">
        <f>G202/G205*100</f>
        <v>2.848101265822785</v>
      </c>
      <c r="I202" s="38">
        <v>147628.78</v>
      </c>
      <c r="J202" s="14">
        <f>I202/I205*100</f>
        <v>12.965439795822538</v>
      </c>
      <c r="K202" s="13">
        <f t="shared" si="57"/>
        <v>60</v>
      </c>
      <c r="L202" s="14">
        <f>K202/K205*100</f>
        <v>0.16371524461786133</v>
      </c>
      <c r="M202" s="38">
        <f t="shared" si="58"/>
        <v>250370.94</v>
      </c>
      <c r="N202" s="14">
        <f>M202/M205*100</f>
        <v>3.7442425868869975</v>
      </c>
      <c r="O202" s="25"/>
      <c r="P202" s="11"/>
      <c r="Q202" s="11"/>
      <c r="T202" s="27"/>
      <c r="V202" s="27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">
      <c r="A203" s="57"/>
      <c r="B203" s="12" t="s">
        <v>11</v>
      </c>
      <c r="C203" s="13">
        <v>1</v>
      </c>
      <c r="D203" s="14">
        <f>C203/C205*100</f>
        <v>0.0028010419876193945</v>
      </c>
      <c r="E203" s="38">
        <v>6816.1</v>
      </c>
      <c r="F203" s="14">
        <f>E203/E205*100</f>
        <v>0.12285263999492795</v>
      </c>
      <c r="G203" s="13">
        <v>10</v>
      </c>
      <c r="H203" s="14">
        <f>G203/G205*100</f>
        <v>1.0548523206751055</v>
      </c>
      <c r="I203" s="38">
        <v>130721.54</v>
      </c>
      <c r="J203" s="14">
        <f>I203/I205*100</f>
        <v>11.480568063267933</v>
      </c>
      <c r="K203" s="13">
        <f t="shared" si="57"/>
        <v>11</v>
      </c>
      <c r="L203" s="14">
        <f>K203/K205*100</f>
        <v>0.030014461513274575</v>
      </c>
      <c r="M203" s="38">
        <f t="shared" si="58"/>
        <v>137537.63999999998</v>
      </c>
      <c r="N203" s="14">
        <f>M203/M205*100</f>
        <v>2.0568452911824853</v>
      </c>
      <c r="O203" s="25"/>
      <c r="P203" s="11"/>
      <c r="Q203" s="11"/>
      <c r="T203" s="27"/>
      <c r="V203" s="27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">
      <c r="A204" s="57"/>
      <c r="B204" s="15" t="s">
        <v>12</v>
      </c>
      <c r="C204" s="16">
        <v>0</v>
      </c>
      <c r="D204" s="17">
        <f>C204/C205*100</f>
        <v>0</v>
      </c>
      <c r="E204" s="39">
        <v>0</v>
      </c>
      <c r="F204" s="17">
        <f>E204/E205*100</f>
        <v>0</v>
      </c>
      <c r="G204" s="16">
        <v>9</v>
      </c>
      <c r="H204" s="17">
        <f>G204/G205*100</f>
        <v>0.949367088607595</v>
      </c>
      <c r="I204" s="39">
        <v>470736.43</v>
      </c>
      <c r="J204" s="17">
        <f>I204/I205*100</f>
        <v>41.34224263633033</v>
      </c>
      <c r="K204" s="16">
        <f t="shared" si="57"/>
        <v>9</v>
      </c>
      <c r="L204" s="17">
        <f>K204/K205*100</f>
        <v>0.024557286692679203</v>
      </c>
      <c r="M204" s="39">
        <f t="shared" si="58"/>
        <v>470736.43</v>
      </c>
      <c r="N204" s="17">
        <f>M204/M205*100</f>
        <v>7.039760238968428</v>
      </c>
      <c r="O204" s="25"/>
      <c r="P204" s="11"/>
      <c r="Q204" s="11"/>
      <c r="T204" s="27"/>
      <c r="V204" s="27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">
      <c r="A205" s="58"/>
      <c r="B205" s="5" t="s">
        <v>13</v>
      </c>
      <c r="C205" s="9">
        <f aca="true" t="shared" si="59" ref="C205:N205">SUM(C196:C204)</f>
        <v>35701</v>
      </c>
      <c r="D205" s="18">
        <f t="shared" si="59"/>
        <v>100.00000000000001</v>
      </c>
      <c r="E205" s="36">
        <f t="shared" si="59"/>
        <v>5548191.72</v>
      </c>
      <c r="F205" s="18">
        <f t="shared" si="59"/>
        <v>100</v>
      </c>
      <c r="G205" s="9">
        <f t="shared" si="59"/>
        <v>948</v>
      </c>
      <c r="H205" s="18">
        <f t="shared" si="59"/>
        <v>100.00000000000003</v>
      </c>
      <c r="I205" s="36">
        <f t="shared" si="59"/>
        <v>1138633.03</v>
      </c>
      <c r="J205" s="18">
        <f t="shared" si="59"/>
        <v>100</v>
      </c>
      <c r="K205" s="9">
        <f t="shared" si="59"/>
        <v>36649</v>
      </c>
      <c r="L205" s="18">
        <f t="shared" si="59"/>
        <v>100.00000000000001</v>
      </c>
      <c r="M205" s="36">
        <f t="shared" si="59"/>
        <v>6686824.749999999</v>
      </c>
      <c r="N205" s="18">
        <f t="shared" si="59"/>
        <v>100.00000000000001</v>
      </c>
      <c r="O205" s="25"/>
      <c r="P205" s="11"/>
      <c r="Q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" customHeight="1">
      <c r="A206" s="56" t="s">
        <v>38</v>
      </c>
      <c r="B206" s="8" t="s">
        <v>3</v>
      </c>
      <c r="C206" s="9">
        <v>2682</v>
      </c>
      <c r="D206" s="10">
        <f>C206/C215*100</f>
        <v>14.607047546429932</v>
      </c>
      <c r="E206" s="36">
        <v>206670.8</v>
      </c>
      <c r="F206" s="10">
        <f>E206/E215*100</f>
        <v>4.545537543177325</v>
      </c>
      <c r="G206" s="9">
        <v>51</v>
      </c>
      <c r="H206" s="10">
        <f>G206/G215*100</f>
        <v>10.58091286307054</v>
      </c>
      <c r="I206" s="36">
        <v>2906.51</v>
      </c>
      <c r="J206" s="10">
        <f>I206/I215*100</f>
        <v>0.3334954239054756</v>
      </c>
      <c r="K206" s="9">
        <f aca="true" t="shared" si="60" ref="K206:K214">C206+G206</f>
        <v>2733</v>
      </c>
      <c r="L206" s="10">
        <f>K206/K215*100</f>
        <v>14.504059863079128</v>
      </c>
      <c r="M206" s="36">
        <f aca="true" t="shared" si="61" ref="M206:M214">E206+I206</f>
        <v>209577.31</v>
      </c>
      <c r="N206" s="10">
        <f>M206/M215*100</f>
        <v>3.8680219222024164</v>
      </c>
      <c r="O206" s="25"/>
      <c r="P206" s="11"/>
      <c r="Q206" s="11"/>
      <c r="T206" s="27"/>
      <c r="V206" s="27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">
      <c r="A207" s="57"/>
      <c r="B207" s="12" t="s">
        <v>5</v>
      </c>
      <c r="C207" s="13">
        <v>11536</v>
      </c>
      <c r="D207" s="14">
        <f>C207/C215*100</f>
        <v>62.828821959588254</v>
      </c>
      <c r="E207" s="38">
        <v>1484832</v>
      </c>
      <c r="F207" s="14">
        <f>E207/E215*100</f>
        <v>32.65753846847776</v>
      </c>
      <c r="G207" s="13">
        <v>89</v>
      </c>
      <c r="H207" s="14">
        <f>G207/G215*100</f>
        <v>18.464730290456433</v>
      </c>
      <c r="I207" s="38">
        <v>12632.44</v>
      </c>
      <c r="J207" s="14">
        <f>I207/I215*100</f>
        <v>1.44945688566717</v>
      </c>
      <c r="K207" s="13">
        <f t="shared" si="60"/>
        <v>11625</v>
      </c>
      <c r="L207" s="14">
        <f>K207/K215*100</f>
        <v>61.693997771055564</v>
      </c>
      <c r="M207" s="38">
        <f t="shared" si="61"/>
        <v>1497464.44</v>
      </c>
      <c r="N207" s="14">
        <f>M207/M215*100</f>
        <v>27.637654484822644</v>
      </c>
      <c r="O207" s="25"/>
      <c r="P207" s="11"/>
      <c r="Q207" s="11"/>
      <c r="T207" s="27"/>
      <c r="V207" s="27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">
      <c r="A208" s="57"/>
      <c r="B208" s="12" t="s">
        <v>6</v>
      </c>
      <c r="C208" s="13">
        <v>1658</v>
      </c>
      <c r="D208" s="14">
        <f>C208/C215*100</f>
        <v>9.030009258754971</v>
      </c>
      <c r="E208" s="38">
        <v>390138.8</v>
      </c>
      <c r="F208" s="14">
        <f>E208/E215*100</f>
        <v>8.580750461362465</v>
      </c>
      <c r="G208" s="13">
        <v>39</v>
      </c>
      <c r="H208" s="14">
        <f>G208/G215*100</f>
        <v>8.091286307053942</v>
      </c>
      <c r="I208" s="38">
        <v>9511.96</v>
      </c>
      <c r="J208" s="14">
        <f>I208/I215*100</f>
        <v>1.0914103623837272</v>
      </c>
      <c r="K208" s="13">
        <f t="shared" si="60"/>
        <v>1697</v>
      </c>
      <c r="L208" s="14">
        <f>K208/K215*100</f>
        <v>9.005996921933875</v>
      </c>
      <c r="M208" s="38">
        <f t="shared" si="61"/>
        <v>399650.76</v>
      </c>
      <c r="N208" s="14">
        <f>M208/M215*100</f>
        <v>7.3760747330178855</v>
      </c>
      <c r="O208" s="25"/>
      <c r="P208" s="11"/>
      <c r="Q208" s="11"/>
      <c r="T208" s="27"/>
      <c r="V208" s="27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">
      <c r="A209" s="57"/>
      <c r="B209" s="12" t="s">
        <v>7</v>
      </c>
      <c r="C209" s="13">
        <v>1041</v>
      </c>
      <c r="D209" s="14">
        <f>C209/C215*100</f>
        <v>5.669625837372692</v>
      </c>
      <c r="E209" s="38">
        <v>398987.7</v>
      </c>
      <c r="F209" s="14">
        <f>E209/E215*100</f>
        <v>8.775374022919404</v>
      </c>
      <c r="G209" s="13">
        <v>61</v>
      </c>
      <c r="H209" s="14">
        <f>G209/G215*100</f>
        <v>12.655601659751037</v>
      </c>
      <c r="I209" s="38">
        <v>23268.81</v>
      </c>
      <c r="J209" s="14">
        <f>I209/I215*100</f>
        <v>2.6698830056411196</v>
      </c>
      <c r="K209" s="13">
        <f t="shared" si="60"/>
        <v>1102</v>
      </c>
      <c r="L209" s="14">
        <f>K209/K215*100</f>
        <v>5.84832563816802</v>
      </c>
      <c r="M209" s="38">
        <f t="shared" si="61"/>
        <v>422256.51</v>
      </c>
      <c r="N209" s="14">
        <f>M209/M215*100</f>
        <v>7.793293260003595</v>
      </c>
      <c r="O209" s="25"/>
      <c r="P209" s="11"/>
      <c r="Q209" s="11"/>
      <c r="T209" s="27"/>
      <c r="V209" s="27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">
      <c r="A210" s="57"/>
      <c r="B210" s="12" t="s">
        <v>8</v>
      </c>
      <c r="C210" s="13">
        <v>730</v>
      </c>
      <c r="D210" s="14">
        <f>C210/C215*100</f>
        <v>3.9758183105495344</v>
      </c>
      <c r="E210" s="38">
        <v>521418.6</v>
      </c>
      <c r="F210" s="14">
        <f>E210/E215*100</f>
        <v>11.468131066463961</v>
      </c>
      <c r="G210" s="13">
        <v>99</v>
      </c>
      <c r="H210" s="14">
        <f>G210/G215*100</f>
        <v>20.539419087136928</v>
      </c>
      <c r="I210" s="38">
        <v>71855.02</v>
      </c>
      <c r="J210" s="14">
        <f>I210/I215*100</f>
        <v>8.244705971985793</v>
      </c>
      <c r="K210" s="13">
        <f t="shared" si="60"/>
        <v>829</v>
      </c>
      <c r="L210" s="14">
        <f>K210/K215*100</f>
        <v>4.399511755028392</v>
      </c>
      <c r="M210" s="38">
        <f t="shared" si="61"/>
        <v>593273.62</v>
      </c>
      <c r="N210" s="14">
        <f>M210/M215*100</f>
        <v>10.949636523268602</v>
      </c>
      <c r="O210" s="25"/>
      <c r="P210" s="11"/>
      <c r="Q210" s="11"/>
      <c r="T210" s="27"/>
      <c r="V210" s="27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">
      <c r="A211" s="57"/>
      <c r="B211" s="12" t="s">
        <v>9</v>
      </c>
      <c r="C211" s="13">
        <v>455</v>
      </c>
      <c r="D211" s="14">
        <f>C211/C215*100</f>
        <v>2.4780785360274495</v>
      </c>
      <c r="E211" s="38">
        <v>634088.4</v>
      </c>
      <c r="F211" s="14">
        <f>E211/E215*100</f>
        <v>13.94620153351727</v>
      </c>
      <c r="G211" s="13">
        <v>63</v>
      </c>
      <c r="H211" s="14">
        <f>G211/G215*100</f>
        <v>13.070539419087138</v>
      </c>
      <c r="I211" s="38">
        <v>88117.16</v>
      </c>
      <c r="J211" s="14">
        <f>I211/I215*100</f>
        <v>10.110637715867696</v>
      </c>
      <c r="K211" s="13">
        <f t="shared" si="60"/>
        <v>518</v>
      </c>
      <c r="L211" s="14">
        <f>K211/K215*100</f>
        <v>2.749031470572626</v>
      </c>
      <c r="M211" s="38">
        <f t="shared" si="61"/>
        <v>722205.56</v>
      </c>
      <c r="N211" s="14">
        <f>M211/M215*100</f>
        <v>13.329243220158101</v>
      </c>
      <c r="O211" s="25"/>
      <c r="P211" s="11"/>
      <c r="Q211" s="11"/>
      <c r="T211" s="27"/>
      <c r="V211" s="27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">
      <c r="A212" s="57"/>
      <c r="B212" s="12" t="s">
        <v>10</v>
      </c>
      <c r="C212" s="13">
        <v>232</v>
      </c>
      <c r="D212" s="14">
        <f>C212/C215*100</f>
        <v>1.263547737051359</v>
      </c>
      <c r="E212" s="38">
        <v>694938.6</v>
      </c>
      <c r="F212" s="14">
        <f>E212/E215*100</f>
        <v>15.284546711500074</v>
      </c>
      <c r="G212" s="13">
        <v>47</v>
      </c>
      <c r="H212" s="14">
        <f>G212/G215*100</f>
        <v>9.751037344398341</v>
      </c>
      <c r="I212" s="38">
        <v>148546.3</v>
      </c>
      <c r="J212" s="14">
        <f>I212/I215*100</f>
        <v>17.04432852049019</v>
      </c>
      <c r="K212" s="13">
        <f t="shared" si="60"/>
        <v>279</v>
      </c>
      <c r="L212" s="14">
        <f>K212/K215*100</f>
        <v>1.4806559465053335</v>
      </c>
      <c r="M212" s="38">
        <f t="shared" si="61"/>
        <v>843484.8999999999</v>
      </c>
      <c r="N212" s="14">
        <f>M212/M215*100</f>
        <v>15.567611227793279</v>
      </c>
      <c r="O212" s="25"/>
      <c r="P212" s="11"/>
      <c r="Q212" s="11"/>
      <c r="T212" s="27"/>
      <c r="V212" s="27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">
      <c r="A213" s="57"/>
      <c r="B213" s="12" t="s">
        <v>11</v>
      </c>
      <c r="C213" s="13">
        <v>22</v>
      </c>
      <c r="D213" s="14">
        <f>C213/C215*100</f>
        <v>0.11981918196176679</v>
      </c>
      <c r="E213" s="38">
        <v>130472.7</v>
      </c>
      <c r="F213" s="14">
        <f>E213/E215*100</f>
        <v>2.8696291697216645</v>
      </c>
      <c r="G213" s="13">
        <v>19</v>
      </c>
      <c r="H213" s="14">
        <f>G213/G215*100</f>
        <v>3.941908713692946</v>
      </c>
      <c r="I213" s="38">
        <v>126865.7</v>
      </c>
      <c r="J213" s="14">
        <f>I213/I215*100</f>
        <v>14.55667807802653</v>
      </c>
      <c r="K213" s="13">
        <f t="shared" si="60"/>
        <v>41</v>
      </c>
      <c r="L213" s="14">
        <f>K213/K215*100</f>
        <v>0.2175874329989917</v>
      </c>
      <c r="M213" s="38">
        <f t="shared" si="61"/>
        <v>257338.4</v>
      </c>
      <c r="N213" s="14">
        <f>M213/M215*100</f>
        <v>4.749514976714294</v>
      </c>
      <c r="O213" s="25"/>
      <c r="P213" s="11"/>
      <c r="Q213" s="11"/>
      <c r="T213" s="27"/>
      <c r="V213" s="27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">
      <c r="A214" s="57"/>
      <c r="B214" s="15" t="s">
        <v>12</v>
      </c>
      <c r="C214" s="16">
        <v>5</v>
      </c>
      <c r="D214" s="17">
        <f>C214/C215*100</f>
        <v>0.027231632264037908</v>
      </c>
      <c r="E214" s="39">
        <v>85126.98</v>
      </c>
      <c r="F214" s="17">
        <f>E214/E215*100</f>
        <v>1.872291022860052</v>
      </c>
      <c r="G214" s="16">
        <v>14</v>
      </c>
      <c r="H214" s="17">
        <f>G214/G215*100</f>
        <v>2.904564315352697</v>
      </c>
      <c r="I214" s="39">
        <v>387825.3</v>
      </c>
      <c r="J214" s="17">
        <f>I214/I215*100</f>
        <v>44.499404036032296</v>
      </c>
      <c r="K214" s="16">
        <f t="shared" si="60"/>
        <v>19</v>
      </c>
      <c r="L214" s="17">
        <f>K214/K215*100</f>
        <v>0.1008332006580693</v>
      </c>
      <c r="M214" s="39">
        <f t="shared" si="61"/>
        <v>472952.27999999997</v>
      </c>
      <c r="N214" s="17">
        <f>M214/M215*100</f>
        <v>8.728949652019176</v>
      </c>
      <c r="O214" s="25"/>
      <c r="P214" s="11"/>
      <c r="Q214" s="11"/>
      <c r="T214" s="27"/>
      <c r="V214" s="27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">
      <c r="A215" s="58"/>
      <c r="B215" s="5" t="s">
        <v>13</v>
      </c>
      <c r="C215" s="9">
        <f aca="true" t="shared" si="62" ref="C215:N215">SUM(C206:C214)</f>
        <v>18361</v>
      </c>
      <c r="D215" s="18">
        <f t="shared" si="62"/>
        <v>99.99999999999999</v>
      </c>
      <c r="E215" s="36">
        <f t="shared" si="62"/>
        <v>4546674.580000001</v>
      </c>
      <c r="F215" s="18">
        <f t="shared" si="62"/>
        <v>99.99999999999997</v>
      </c>
      <c r="G215" s="9">
        <f t="shared" si="62"/>
        <v>482</v>
      </c>
      <c r="H215" s="18">
        <f t="shared" si="62"/>
        <v>100</v>
      </c>
      <c r="I215" s="36">
        <f t="shared" si="62"/>
        <v>871529.2</v>
      </c>
      <c r="J215" s="18">
        <f t="shared" si="62"/>
        <v>100</v>
      </c>
      <c r="K215" s="9">
        <f t="shared" si="62"/>
        <v>18843</v>
      </c>
      <c r="L215" s="18">
        <f t="shared" si="62"/>
        <v>100.00000000000003</v>
      </c>
      <c r="M215" s="36">
        <f t="shared" si="62"/>
        <v>5418203.78</v>
      </c>
      <c r="N215" s="18">
        <f t="shared" si="62"/>
        <v>100</v>
      </c>
      <c r="O215" s="25"/>
      <c r="P215" s="11"/>
      <c r="Q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" customHeight="1">
      <c r="A216" s="56" t="s">
        <v>39</v>
      </c>
      <c r="B216" s="8" t="s">
        <v>3</v>
      </c>
      <c r="C216" s="9">
        <v>16677</v>
      </c>
      <c r="D216" s="10">
        <f>C216/C225*100</f>
        <v>42.50541608257933</v>
      </c>
      <c r="E216" s="36">
        <v>783438.63</v>
      </c>
      <c r="F216" s="10">
        <f>E216/E225*100</f>
        <v>13.138008836161525</v>
      </c>
      <c r="G216" s="9">
        <v>205</v>
      </c>
      <c r="H216" s="10">
        <f>G216/G225*100</f>
        <v>26.86762778505898</v>
      </c>
      <c r="I216" s="36">
        <v>7483.79</v>
      </c>
      <c r="J216" s="10">
        <f>I216/I225*100</f>
        <v>0.3474554184175185</v>
      </c>
      <c r="K216" s="9">
        <f aca="true" t="shared" si="63" ref="K216:K224">C216+G216</f>
        <v>16882</v>
      </c>
      <c r="L216" s="10">
        <f>K216/K225*100</f>
        <v>42.20711035551778</v>
      </c>
      <c r="M216" s="36">
        <f aca="true" t="shared" si="64" ref="M216:M224">E216+I216</f>
        <v>790922.42</v>
      </c>
      <c r="N216" s="10">
        <f>M216/M225*100</f>
        <v>9.743986902836474</v>
      </c>
      <c r="O216" s="25"/>
      <c r="P216" s="11"/>
      <c r="Q216" s="11"/>
      <c r="T216" s="27"/>
      <c r="V216" s="27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">
      <c r="A217" s="57"/>
      <c r="B217" s="12" t="s">
        <v>5</v>
      </c>
      <c r="C217" s="13">
        <v>15709</v>
      </c>
      <c r="D217" s="14">
        <f>C217/C225*100</f>
        <v>40.03823117114821</v>
      </c>
      <c r="E217" s="38">
        <v>2160173.39</v>
      </c>
      <c r="F217" s="14">
        <f>E217/E225*100</f>
        <v>36.2253991553378</v>
      </c>
      <c r="G217" s="13">
        <v>114</v>
      </c>
      <c r="H217" s="14">
        <f>G217/G225*100</f>
        <v>14.941022280471822</v>
      </c>
      <c r="I217" s="38">
        <v>17149.42</v>
      </c>
      <c r="J217" s="14">
        <f>I217/I225*100</f>
        <v>0.7962087260222106</v>
      </c>
      <c r="K217" s="13">
        <f t="shared" si="63"/>
        <v>15823</v>
      </c>
      <c r="L217" s="14">
        <f>K217/K225*100</f>
        <v>39.559477973898694</v>
      </c>
      <c r="M217" s="38">
        <f t="shared" si="64"/>
        <v>2177322.81</v>
      </c>
      <c r="N217" s="14">
        <f>M217/M225*100</f>
        <v>26.82412889988263</v>
      </c>
      <c r="O217" s="25"/>
      <c r="P217" s="11"/>
      <c r="Q217" s="11"/>
      <c r="T217" s="27"/>
      <c r="V217" s="27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">
      <c r="A218" s="57"/>
      <c r="B218" s="12" t="s">
        <v>6</v>
      </c>
      <c r="C218" s="13">
        <v>4246</v>
      </c>
      <c r="D218" s="14">
        <f>C218/C225*100</f>
        <v>10.821970179686504</v>
      </c>
      <c r="E218" s="38">
        <v>992249.17</v>
      </c>
      <c r="F218" s="14">
        <f>E218/E225*100</f>
        <v>16.63969309648918</v>
      </c>
      <c r="G218" s="13">
        <v>73</v>
      </c>
      <c r="H218" s="14">
        <f>G218/G225*100</f>
        <v>9.567496723460026</v>
      </c>
      <c r="I218" s="38">
        <v>18010.06</v>
      </c>
      <c r="J218" s="14">
        <f>I218/I225*100</f>
        <v>0.8361662918153252</v>
      </c>
      <c r="K218" s="13">
        <f t="shared" si="63"/>
        <v>4319</v>
      </c>
      <c r="L218" s="14">
        <f>K218/K225*100</f>
        <v>10.7980399019951</v>
      </c>
      <c r="M218" s="38">
        <f t="shared" si="64"/>
        <v>1010259.2300000001</v>
      </c>
      <c r="N218" s="14">
        <f>M218/M225*100</f>
        <v>12.446167230396203</v>
      </c>
      <c r="O218" s="25"/>
      <c r="P218" s="11"/>
      <c r="Q218" s="11"/>
      <c r="T218" s="27"/>
      <c r="V218" s="27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">
      <c r="A219" s="57"/>
      <c r="B219" s="12" t="s">
        <v>7</v>
      </c>
      <c r="C219" s="13">
        <v>1438</v>
      </c>
      <c r="D219" s="14">
        <f>C219/C225*100</f>
        <v>3.6650949407416844</v>
      </c>
      <c r="E219" s="38">
        <v>527726.03</v>
      </c>
      <c r="F219" s="14">
        <f>E219/E225*100</f>
        <v>8.84979241477082</v>
      </c>
      <c r="G219" s="13">
        <v>103</v>
      </c>
      <c r="H219" s="14">
        <f>G219/G225*100</f>
        <v>13.499344692005241</v>
      </c>
      <c r="I219" s="38">
        <v>40219.73</v>
      </c>
      <c r="J219" s="14">
        <f>I219/I225*100</f>
        <v>1.8673109635344687</v>
      </c>
      <c r="K219" s="13">
        <f t="shared" si="63"/>
        <v>1541</v>
      </c>
      <c r="L219" s="14">
        <f>K219/K225*100</f>
        <v>3.852692634631732</v>
      </c>
      <c r="M219" s="38">
        <f t="shared" si="64"/>
        <v>567945.76</v>
      </c>
      <c r="N219" s="14">
        <f>M219/M225*100</f>
        <v>6.9969644392701715</v>
      </c>
      <c r="O219" s="25"/>
      <c r="P219" s="11"/>
      <c r="Q219" s="11"/>
      <c r="T219" s="27"/>
      <c r="V219" s="27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">
      <c r="A220" s="57"/>
      <c r="B220" s="12" t="s">
        <v>8</v>
      </c>
      <c r="C220" s="13">
        <v>661</v>
      </c>
      <c r="D220" s="14">
        <f>C220/C225*100</f>
        <v>1.6847202752644324</v>
      </c>
      <c r="E220" s="38">
        <v>461347.93</v>
      </c>
      <c r="F220" s="14">
        <f>E220/E225*100</f>
        <v>7.736653451572625</v>
      </c>
      <c r="G220" s="13">
        <v>93</v>
      </c>
      <c r="H220" s="14">
        <f>G220/G225*100</f>
        <v>12.18872870249017</v>
      </c>
      <c r="I220" s="38">
        <v>65927.64</v>
      </c>
      <c r="J220" s="14">
        <f>I220/I225*100</f>
        <v>3.060870994707164</v>
      </c>
      <c r="K220" s="13">
        <f t="shared" si="63"/>
        <v>754</v>
      </c>
      <c r="L220" s="14">
        <f>K220/K225*100</f>
        <v>1.8850942547127356</v>
      </c>
      <c r="M220" s="38">
        <f t="shared" si="64"/>
        <v>527275.57</v>
      </c>
      <c r="N220" s="14">
        <f>M220/M225*100</f>
        <v>6.495916816045795</v>
      </c>
      <c r="O220" s="25"/>
      <c r="P220" s="11"/>
      <c r="Q220" s="11"/>
      <c r="T220" s="27"/>
      <c r="V220" s="27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">
      <c r="A221" s="57"/>
      <c r="B221" s="12" t="s">
        <v>9</v>
      </c>
      <c r="C221" s="13">
        <v>326</v>
      </c>
      <c r="D221" s="14">
        <f>C221/C225*100</f>
        <v>0.8308907862877533</v>
      </c>
      <c r="E221" s="38">
        <v>459538.1</v>
      </c>
      <c r="F221" s="14">
        <f>E221/E225*100</f>
        <v>7.706303196145534</v>
      </c>
      <c r="G221" s="13">
        <v>68</v>
      </c>
      <c r="H221" s="14">
        <f>G221/G225*100</f>
        <v>8.91218872870249</v>
      </c>
      <c r="I221" s="38">
        <v>101297.03</v>
      </c>
      <c r="J221" s="14">
        <f>I221/I225*100</f>
        <v>4.702991658384578</v>
      </c>
      <c r="K221" s="13">
        <f t="shared" si="63"/>
        <v>394</v>
      </c>
      <c r="L221" s="14">
        <f>K221/K225*100</f>
        <v>0.9850492524626232</v>
      </c>
      <c r="M221" s="38">
        <f t="shared" si="64"/>
        <v>560835.13</v>
      </c>
      <c r="N221" s="14">
        <f>M221/M225*100</f>
        <v>6.909363071754358</v>
      </c>
      <c r="O221" s="25"/>
      <c r="P221" s="11"/>
      <c r="Q221" s="11"/>
      <c r="T221" s="27"/>
      <c r="V221" s="27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">
      <c r="A222" s="57"/>
      <c r="B222" s="12" t="s">
        <v>10</v>
      </c>
      <c r="C222" s="13">
        <v>165</v>
      </c>
      <c r="D222" s="14">
        <f>C222/C225*100</f>
        <v>0.4205428826303046</v>
      </c>
      <c r="E222" s="38">
        <v>488270.48</v>
      </c>
      <c r="F222" s="14">
        <f>E222/E225*100</f>
        <v>8.188135783752237</v>
      </c>
      <c r="G222" s="13">
        <v>47</v>
      </c>
      <c r="H222" s="14">
        <f>G222/G225*100</f>
        <v>6.159895150720838</v>
      </c>
      <c r="I222" s="38">
        <v>141972.75</v>
      </c>
      <c r="J222" s="14">
        <f>I222/I225*100</f>
        <v>6.5914732047713445</v>
      </c>
      <c r="K222" s="13">
        <f t="shared" si="63"/>
        <v>212</v>
      </c>
      <c r="L222" s="14">
        <f>K222/K225*100</f>
        <v>0.5300265013250662</v>
      </c>
      <c r="M222" s="38">
        <f t="shared" si="64"/>
        <v>630243.23</v>
      </c>
      <c r="N222" s="14">
        <f>M222/M225*100</f>
        <v>7.764455303620492</v>
      </c>
      <c r="O222" s="25"/>
      <c r="P222" s="11"/>
      <c r="Q222" s="11"/>
      <c r="T222" s="27"/>
      <c r="V222" s="27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">
      <c r="A223" s="57"/>
      <c r="B223" s="12" t="s">
        <v>11</v>
      </c>
      <c r="C223" s="13">
        <v>11</v>
      </c>
      <c r="D223" s="14">
        <f>C223/C225*100</f>
        <v>0.028036192175353636</v>
      </c>
      <c r="E223" s="38">
        <v>69553.86</v>
      </c>
      <c r="F223" s="14">
        <f>E223/E225*100</f>
        <v>1.1663954166635129</v>
      </c>
      <c r="G223" s="13">
        <v>30</v>
      </c>
      <c r="H223" s="14">
        <f>G223/G225*100</f>
        <v>3.9318479685452163</v>
      </c>
      <c r="I223" s="38">
        <v>213530.45</v>
      </c>
      <c r="J223" s="14">
        <f>I223/I225*100</f>
        <v>9.913735132817864</v>
      </c>
      <c r="K223" s="13">
        <f t="shared" si="63"/>
        <v>41</v>
      </c>
      <c r="L223" s="14">
        <f>K223/K225*100</f>
        <v>0.1025051252562628</v>
      </c>
      <c r="M223" s="38">
        <f t="shared" si="64"/>
        <v>283084.31</v>
      </c>
      <c r="N223" s="14">
        <f>M223/M225*100</f>
        <v>3.4875352364376013</v>
      </c>
      <c r="O223" s="25"/>
      <c r="P223" s="11"/>
      <c r="Q223" s="11"/>
      <c r="T223" s="27"/>
      <c r="V223" s="27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">
      <c r="A224" s="57"/>
      <c r="B224" s="15" t="s">
        <v>12</v>
      </c>
      <c r="C224" s="16">
        <v>2</v>
      </c>
      <c r="D224" s="17">
        <f>C224/C225*100</f>
        <v>0.005097489486427934</v>
      </c>
      <c r="E224" s="39">
        <v>20848.27</v>
      </c>
      <c r="F224" s="17">
        <f>E224/E225*100</f>
        <v>0.3496186491067989</v>
      </c>
      <c r="G224" s="16">
        <v>30</v>
      </c>
      <c r="H224" s="17">
        <f>G224/G225*100</f>
        <v>3.9318479685452163</v>
      </c>
      <c r="I224" s="39">
        <v>1548294.09</v>
      </c>
      <c r="J224" s="17">
        <f>I224/I225*100</f>
        <v>71.88378760952953</v>
      </c>
      <c r="K224" s="16">
        <f t="shared" si="63"/>
        <v>32</v>
      </c>
      <c r="L224" s="17">
        <f>K224/K225*100</f>
        <v>0.08000400020001</v>
      </c>
      <c r="M224" s="39">
        <f t="shared" si="64"/>
        <v>1569142.36</v>
      </c>
      <c r="N224" s="17">
        <f>M224/M225*100</f>
        <v>19.331482099756276</v>
      </c>
      <c r="O224" s="25"/>
      <c r="P224" s="11"/>
      <c r="Q224" s="11"/>
      <c r="T224" s="27"/>
      <c r="V224" s="27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">
      <c r="A225" s="58"/>
      <c r="B225" s="5" t="s">
        <v>13</v>
      </c>
      <c r="C225" s="9">
        <f aca="true" t="shared" si="65" ref="C225:N225">SUM(C216:C224)</f>
        <v>39235</v>
      </c>
      <c r="D225" s="18">
        <f t="shared" si="65"/>
        <v>100</v>
      </c>
      <c r="E225" s="36">
        <f t="shared" si="65"/>
        <v>5963145.8599999985</v>
      </c>
      <c r="F225" s="18">
        <f t="shared" si="65"/>
        <v>100.00000000000003</v>
      </c>
      <c r="G225" s="9">
        <f t="shared" si="65"/>
        <v>763</v>
      </c>
      <c r="H225" s="18">
        <f t="shared" si="65"/>
        <v>99.99999999999999</v>
      </c>
      <c r="I225" s="36">
        <f t="shared" si="65"/>
        <v>2153884.96</v>
      </c>
      <c r="J225" s="18">
        <f t="shared" si="65"/>
        <v>100</v>
      </c>
      <c r="K225" s="9">
        <f t="shared" si="65"/>
        <v>39998</v>
      </c>
      <c r="L225" s="18">
        <f t="shared" si="65"/>
        <v>99.99999999999999</v>
      </c>
      <c r="M225" s="36">
        <f t="shared" si="65"/>
        <v>8117030.82</v>
      </c>
      <c r="N225" s="18">
        <f t="shared" si="65"/>
        <v>100</v>
      </c>
      <c r="O225" s="25"/>
      <c r="P225" s="11"/>
      <c r="Q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" customHeight="1">
      <c r="A226" s="56" t="s">
        <v>40</v>
      </c>
      <c r="B226" s="8" t="s">
        <v>3</v>
      </c>
      <c r="C226" s="9">
        <v>2307</v>
      </c>
      <c r="D226" s="10">
        <f>C226/C235*100</f>
        <v>18.492985971943888</v>
      </c>
      <c r="E226" s="36">
        <v>168863.98</v>
      </c>
      <c r="F226" s="10">
        <f>E226/E235*100</f>
        <v>4.357808862455855</v>
      </c>
      <c r="G226" s="9">
        <v>28</v>
      </c>
      <c r="H226" s="10">
        <f>G226/G235*100</f>
        <v>7.7994428969359335</v>
      </c>
      <c r="I226" s="36">
        <v>1536.68</v>
      </c>
      <c r="J226" s="10">
        <f>I226/I235*100</f>
        <v>0.1528990188485443</v>
      </c>
      <c r="K226" s="9">
        <f aca="true" t="shared" si="66" ref="K226:K234">C226+G226</f>
        <v>2335</v>
      </c>
      <c r="L226" s="10">
        <f>K226/K235*100</f>
        <v>18.193860059217705</v>
      </c>
      <c r="M226" s="36">
        <f aca="true" t="shared" si="67" ref="M226:M234">E226+I226</f>
        <v>170400.66</v>
      </c>
      <c r="N226" s="10">
        <f>M226/M235*100</f>
        <v>3.491814091398482</v>
      </c>
      <c r="O226" s="25"/>
      <c r="P226" s="11"/>
      <c r="Q226" s="11"/>
      <c r="T226" s="27"/>
      <c r="V226" s="27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">
      <c r="A227" s="57"/>
      <c r="B227" s="12" t="s">
        <v>5</v>
      </c>
      <c r="C227" s="13">
        <v>6776</v>
      </c>
      <c r="D227" s="14">
        <f>C227/C235*100</f>
        <v>54.31663326653307</v>
      </c>
      <c r="E227" s="38">
        <v>968259.47</v>
      </c>
      <c r="F227" s="14">
        <f>E227/E235*100</f>
        <v>24.98750591761966</v>
      </c>
      <c r="G227" s="13">
        <v>75</v>
      </c>
      <c r="H227" s="14">
        <f>G227/G235*100</f>
        <v>20.891364902506965</v>
      </c>
      <c r="I227" s="38">
        <v>11396.56</v>
      </c>
      <c r="J227" s="14">
        <f>I227/I235*100</f>
        <v>1.133952964995032</v>
      </c>
      <c r="K227" s="13">
        <f t="shared" si="66"/>
        <v>6851</v>
      </c>
      <c r="L227" s="14">
        <f>K227/K235*100</f>
        <v>53.3816425120773</v>
      </c>
      <c r="M227" s="38">
        <f t="shared" si="67"/>
        <v>979656.03</v>
      </c>
      <c r="N227" s="14">
        <f>M227/M235*100</f>
        <v>20.074903056581434</v>
      </c>
      <c r="O227" s="25"/>
      <c r="P227" s="11"/>
      <c r="Q227" s="11"/>
      <c r="T227" s="27"/>
      <c r="V227" s="27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">
      <c r="A228" s="57"/>
      <c r="B228" s="12" t="s">
        <v>6</v>
      </c>
      <c r="C228" s="13">
        <v>1586</v>
      </c>
      <c r="D228" s="14">
        <f>C228/C235*100</f>
        <v>12.713426853707416</v>
      </c>
      <c r="E228" s="38">
        <v>370259.5</v>
      </c>
      <c r="F228" s="14">
        <f>E228/E235*100</f>
        <v>9.555146873290997</v>
      </c>
      <c r="G228" s="13">
        <v>50</v>
      </c>
      <c r="H228" s="14">
        <f>G228/G235*100</f>
        <v>13.92757660167131</v>
      </c>
      <c r="I228" s="38">
        <v>12258.53</v>
      </c>
      <c r="J228" s="14">
        <f>I228/I235*100</f>
        <v>1.2197186203539094</v>
      </c>
      <c r="K228" s="13">
        <f t="shared" si="66"/>
        <v>1636</v>
      </c>
      <c r="L228" s="14">
        <f>K228/K235*100</f>
        <v>12.747389745987222</v>
      </c>
      <c r="M228" s="38">
        <f t="shared" si="67"/>
        <v>382518.03</v>
      </c>
      <c r="N228" s="14">
        <f>M228/M235*100</f>
        <v>7.838478133640956</v>
      </c>
      <c r="O228" s="25"/>
      <c r="P228" s="11"/>
      <c r="Q228" s="11"/>
      <c r="T228" s="27"/>
      <c r="V228" s="27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">
      <c r="A229" s="57"/>
      <c r="B229" s="12" t="s">
        <v>7</v>
      </c>
      <c r="C229" s="13">
        <v>698</v>
      </c>
      <c r="D229" s="14">
        <f>C229/C235*100</f>
        <v>5.595190380761523</v>
      </c>
      <c r="E229" s="38">
        <v>263110.24</v>
      </c>
      <c r="F229" s="14">
        <f>E229/E235*100</f>
        <v>6.789986447523544</v>
      </c>
      <c r="G229" s="13">
        <v>68</v>
      </c>
      <c r="H229" s="14">
        <f>G229/G235*100</f>
        <v>18.94150417827298</v>
      </c>
      <c r="I229" s="38">
        <v>27062.54</v>
      </c>
      <c r="J229" s="14">
        <f>I229/I235*100</f>
        <v>2.692711438653124</v>
      </c>
      <c r="K229" s="13">
        <f t="shared" si="66"/>
        <v>766</v>
      </c>
      <c r="L229" s="14">
        <f>K229/K235*100</f>
        <v>5.968521115786193</v>
      </c>
      <c r="M229" s="38">
        <f t="shared" si="67"/>
        <v>290172.77999999997</v>
      </c>
      <c r="N229" s="14">
        <f>M229/M235*100</f>
        <v>5.946158906569208</v>
      </c>
      <c r="O229" s="25"/>
      <c r="P229" s="11"/>
      <c r="Q229" s="11"/>
      <c r="T229" s="27"/>
      <c r="V229" s="27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">
      <c r="A230" s="57"/>
      <c r="B230" s="12" t="s">
        <v>8</v>
      </c>
      <c r="C230" s="13">
        <v>500</v>
      </c>
      <c r="D230" s="14">
        <f>C230/C235*100</f>
        <v>4.008016032064128</v>
      </c>
      <c r="E230" s="38">
        <v>349448.02</v>
      </c>
      <c r="F230" s="14">
        <f>E230/E235*100</f>
        <v>9.018072880454735</v>
      </c>
      <c r="G230" s="13">
        <v>50</v>
      </c>
      <c r="H230" s="14">
        <f>G230/G235*100</f>
        <v>13.92757660167131</v>
      </c>
      <c r="I230" s="38">
        <v>33990.97</v>
      </c>
      <c r="J230" s="14">
        <f>I230/I235*100</f>
        <v>3.382087332893187</v>
      </c>
      <c r="K230" s="13">
        <f t="shared" si="66"/>
        <v>550</v>
      </c>
      <c r="L230" s="14">
        <f>K230/K235*100</f>
        <v>4.285491662770765</v>
      </c>
      <c r="M230" s="38">
        <f t="shared" si="67"/>
        <v>383438.99</v>
      </c>
      <c r="N230" s="14">
        <f>M230/M235*100</f>
        <v>7.8573502501316685</v>
      </c>
      <c r="O230" s="25"/>
      <c r="P230" s="11"/>
      <c r="Q230" s="11"/>
      <c r="T230" s="27"/>
      <c r="V230" s="27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">
      <c r="A231" s="57"/>
      <c r="B231" s="12" t="s">
        <v>9</v>
      </c>
      <c r="C231" s="13">
        <v>364</v>
      </c>
      <c r="D231" s="14">
        <f>C231/C235*100</f>
        <v>2.9178356713426856</v>
      </c>
      <c r="E231" s="38">
        <v>513050.86</v>
      </c>
      <c r="F231" s="14">
        <f>E231/E235*100</f>
        <v>13.240109492850976</v>
      </c>
      <c r="G231" s="13">
        <v>30</v>
      </c>
      <c r="H231" s="14">
        <f>G231/G235*100</f>
        <v>8.356545961002785</v>
      </c>
      <c r="I231" s="38">
        <v>44275.09</v>
      </c>
      <c r="J231" s="14">
        <f>I231/I235*100</f>
        <v>4.40535298203334</v>
      </c>
      <c r="K231" s="13">
        <f t="shared" si="66"/>
        <v>394</v>
      </c>
      <c r="L231" s="14">
        <f>K231/K235*100</f>
        <v>3.069970391148512</v>
      </c>
      <c r="M231" s="38">
        <f t="shared" si="67"/>
        <v>557325.95</v>
      </c>
      <c r="N231" s="14">
        <f>M231/M235*100</f>
        <v>11.420604859817123</v>
      </c>
      <c r="O231" s="25"/>
      <c r="P231" s="11"/>
      <c r="Q231" s="11"/>
      <c r="T231" s="27"/>
      <c r="V231" s="27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">
      <c r="A232" s="57"/>
      <c r="B232" s="12" t="s">
        <v>10</v>
      </c>
      <c r="C232" s="13">
        <v>195</v>
      </c>
      <c r="D232" s="14">
        <f>C232/C235*100</f>
        <v>1.56312625250501</v>
      </c>
      <c r="E232" s="38">
        <v>593086.89</v>
      </c>
      <c r="F232" s="14">
        <f>E232/E235*100</f>
        <v>15.305569047042361</v>
      </c>
      <c r="G232" s="13">
        <v>27</v>
      </c>
      <c r="H232" s="14">
        <f>G232/G235*100</f>
        <v>7.520891364902507</v>
      </c>
      <c r="I232" s="38">
        <v>84152.88</v>
      </c>
      <c r="J232" s="14">
        <f>I232/I235*100</f>
        <v>8.373176448759198</v>
      </c>
      <c r="K232" s="13">
        <f t="shared" si="66"/>
        <v>222</v>
      </c>
      <c r="L232" s="14">
        <f>K232/K235*100</f>
        <v>1.729780271154745</v>
      </c>
      <c r="M232" s="38">
        <f t="shared" si="67"/>
        <v>677239.77</v>
      </c>
      <c r="N232" s="14">
        <f>M232/M235*100</f>
        <v>13.877853361257324</v>
      </c>
      <c r="O232" s="25"/>
      <c r="P232" s="11"/>
      <c r="Q232" s="11"/>
      <c r="T232" s="27"/>
      <c r="V232" s="27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">
      <c r="A233" s="57"/>
      <c r="B233" s="12" t="s">
        <v>11</v>
      </c>
      <c r="C233" s="13">
        <v>31</v>
      </c>
      <c r="D233" s="14">
        <f>C233/C235*100</f>
        <v>0.24849699398797595</v>
      </c>
      <c r="E233" s="38">
        <v>206293.5</v>
      </c>
      <c r="F233" s="14">
        <f>E233/E235*100</f>
        <v>5.323738328132718</v>
      </c>
      <c r="G233" s="13">
        <v>10</v>
      </c>
      <c r="H233" s="14">
        <f>G233/G235*100</f>
        <v>2.785515320334262</v>
      </c>
      <c r="I233" s="38">
        <v>71654.47</v>
      </c>
      <c r="J233" s="14">
        <f>I233/I235*100</f>
        <v>7.129589868490804</v>
      </c>
      <c r="K233" s="13">
        <f t="shared" si="66"/>
        <v>41</v>
      </c>
      <c r="L233" s="14">
        <f>K233/K235*100</f>
        <v>0.3194639239520025</v>
      </c>
      <c r="M233" s="38">
        <f t="shared" si="67"/>
        <v>277947.97</v>
      </c>
      <c r="N233" s="14">
        <f>M233/M235*100</f>
        <v>5.695650699484394</v>
      </c>
      <c r="O233" s="25"/>
      <c r="P233" s="11"/>
      <c r="Q233" s="11"/>
      <c r="T233" s="27"/>
      <c r="V233" s="27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">
      <c r="A234" s="57"/>
      <c r="B234" s="15" t="s">
        <v>12</v>
      </c>
      <c r="C234" s="16">
        <v>18</v>
      </c>
      <c r="D234" s="17">
        <f>C234/C235*100</f>
        <v>0.14428857715430862</v>
      </c>
      <c r="E234" s="39">
        <v>442601.99</v>
      </c>
      <c r="F234" s="17">
        <f>E234/E235*100</f>
        <v>11.422062150629147</v>
      </c>
      <c r="G234" s="16">
        <v>21</v>
      </c>
      <c r="H234" s="17">
        <f>G234/G235*100</f>
        <v>5.8495821727019495</v>
      </c>
      <c r="I234" s="39">
        <v>718701.62</v>
      </c>
      <c r="J234" s="17">
        <f>I234/I235*100</f>
        <v>71.51051132497285</v>
      </c>
      <c r="K234" s="16">
        <f t="shared" si="66"/>
        <v>39</v>
      </c>
      <c r="L234" s="17">
        <f>K234/K235*100</f>
        <v>0.30388031790556336</v>
      </c>
      <c r="M234" s="39">
        <f t="shared" si="67"/>
        <v>1161303.6099999999</v>
      </c>
      <c r="N234" s="17">
        <f>M234/M235*100</f>
        <v>23.79718664111938</v>
      </c>
      <c r="O234" s="25"/>
      <c r="P234" s="11"/>
      <c r="Q234" s="11"/>
      <c r="T234" s="27"/>
      <c r="V234" s="27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">
      <c r="A235" s="58"/>
      <c r="B235" s="5" t="s">
        <v>13</v>
      </c>
      <c r="C235" s="9">
        <f aca="true" t="shared" si="68" ref="C235:N235">SUM(C226:C234)</f>
        <v>12475</v>
      </c>
      <c r="D235" s="18">
        <f t="shared" si="68"/>
        <v>100.00000000000001</v>
      </c>
      <c r="E235" s="36">
        <f t="shared" si="68"/>
        <v>3874974.45</v>
      </c>
      <c r="F235" s="18">
        <f t="shared" si="68"/>
        <v>99.99999999999999</v>
      </c>
      <c r="G235" s="9">
        <f t="shared" si="68"/>
        <v>359</v>
      </c>
      <c r="H235" s="18">
        <f t="shared" si="68"/>
        <v>99.99999999999999</v>
      </c>
      <c r="I235" s="36">
        <f t="shared" si="68"/>
        <v>1005029.34</v>
      </c>
      <c r="J235" s="18">
        <f t="shared" si="68"/>
        <v>100</v>
      </c>
      <c r="K235" s="19">
        <f t="shared" si="68"/>
        <v>12834</v>
      </c>
      <c r="L235" s="18">
        <f t="shared" si="68"/>
        <v>100.00000000000001</v>
      </c>
      <c r="M235" s="40">
        <f t="shared" si="68"/>
        <v>4880003.790000001</v>
      </c>
      <c r="N235" s="18">
        <f t="shared" si="68"/>
        <v>99.99999999999997</v>
      </c>
      <c r="O235" s="25"/>
      <c r="P235" s="11"/>
      <c r="Q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" customHeight="1">
      <c r="A236" s="56" t="s">
        <v>41</v>
      </c>
      <c r="B236" s="8" t="s">
        <v>3</v>
      </c>
      <c r="C236" s="9">
        <v>2042</v>
      </c>
      <c r="D236" s="10">
        <f>C236/C245*100</f>
        <v>16.296887470071827</v>
      </c>
      <c r="E236" s="36">
        <v>155544.79</v>
      </c>
      <c r="F236" s="10">
        <f>E236/E245*100</f>
        <v>4.304177463547633</v>
      </c>
      <c r="G236" s="9">
        <v>25</v>
      </c>
      <c r="H236" s="10">
        <f>G236/G245*100</f>
        <v>7.002801120448179</v>
      </c>
      <c r="I236" s="36">
        <v>1277.08</v>
      </c>
      <c r="J236" s="10">
        <f>I236/I245*100</f>
        <v>0.06994508367799805</v>
      </c>
      <c r="K236" s="13">
        <f>C236+G236</f>
        <v>2067</v>
      </c>
      <c r="L236" s="14">
        <f>K236/K245*100</f>
        <v>16.039419570109413</v>
      </c>
      <c r="M236" s="38">
        <f>E236+I236</f>
        <v>156821.87</v>
      </c>
      <c r="N236" s="14">
        <f>M236/M245*100</f>
        <v>2.88294454333667</v>
      </c>
      <c r="O236" s="25"/>
      <c r="P236" s="11"/>
      <c r="Q236" s="11"/>
      <c r="T236" s="27"/>
      <c r="V236" s="27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">
      <c r="A237" s="57"/>
      <c r="B237" s="12" t="s">
        <v>5</v>
      </c>
      <c r="C237" s="13">
        <v>6846</v>
      </c>
      <c r="D237" s="14">
        <f>C237/C245*100</f>
        <v>54.63687150837989</v>
      </c>
      <c r="E237" s="38">
        <v>929534.38</v>
      </c>
      <c r="F237" s="14">
        <f>E237/E245*100</f>
        <v>25.72172896301266</v>
      </c>
      <c r="G237" s="13">
        <v>53</v>
      </c>
      <c r="H237" s="14">
        <f>G237/G245*100</f>
        <v>14.84593837535014</v>
      </c>
      <c r="I237" s="38">
        <v>7944.13</v>
      </c>
      <c r="J237" s="14">
        <f>I237/I245*100</f>
        <v>0.43509634290639165</v>
      </c>
      <c r="K237" s="13">
        <f>C237+G237</f>
        <v>6899</v>
      </c>
      <c r="L237" s="14">
        <f>K237/K245*100</f>
        <v>53.534569721424695</v>
      </c>
      <c r="M237" s="38">
        <f>E237+I237</f>
        <v>937478.51</v>
      </c>
      <c r="N237" s="14">
        <f>M237/M245*100</f>
        <v>17.234194152256265</v>
      </c>
      <c r="O237" s="25"/>
      <c r="P237" s="11"/>
      <c r="Q237" s="11"/>
      <c r="T237" s="27"/>
      <c r="V237" s="27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">
      <c r="A238" s="57"/>
      <c r="B238" s="12" t="s">
        <v>6</v>
      </c>
      <c r="C238" s="13">
        <v>1441</v>
      </c>
      <c r="D238" s="14">
        <f>C238/C245*100</f>
        <v>11.500399042298485</v>
      </c>
      <c r="E238" s="38">
        <v>347072.25</v>
      </c>
      <c r="F238" s="14">
        <f>E238/E245*100</f>
        <v>9.604053962030935</v>
      </c>
      <c r="G238" s="13">
        <v>37</v>
      </c>
      <c r="H238" s="14">
        <f>G238/G245*100</f>
        <v>10.364145658263306</v>
      </c>
      <c r="I238" s="38">
        <v>9169.92</v>
      </c>
      <c r="J238" s="14">
        <f>I238/I245*100</f>
        <v>0.5022322968964732</v>
      </c>
      <c r="K238" s="13">
        <f aca="true" t="shared" si="69" ref="K238:K244">C238+G238</f>
        <v>1478</v>
      </c>
      <c r="L238" s="14">
        <f>K238/K245*100</f>
        <v>11.468922169628309</v>
      </c>
      <c r="M238" s="38">
        <f aca="true" t="shared" si="70" ref="M238:M244">E238+I238</f>
        <v>356242.17</v>
      </c>
      <c r="N238" s="14">
        <f>M238/M245*100</f>
        <v>6.548999958410867</v>
      </c>
      <c r="O238" s="25"/>
      <c r="P238" s="11"/>
      <c r="Q238" s="11"/>
      <c r="T238" s="27"/>
      <c r="V238" s="27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">
      <c r="A239" s="57"/>
      <c r="B239" s="12" t="s">
        <v>7</v>
      </c>
      <c r="C239" s="13">
        <v>1040</v>
      </c>
      <c r="D239" s="14">
        <f>C239/C245*100</f>
        <v>8.300079808459698</v>
      </c>
      <c r="E239" s="38">
        <v>391223.75</v>
      </c>
      <c r="F239" s="14">
        <f>E239/E245*100</f>
        <v>10.825797816529843</v>
      </c>
      <c r="G239" s="13">
        <v>47</v>
      </c>
      <c r="H239" s="14">
        <f>G239/G245*100</f>
        <v>13.165266106442578</v>
      </c>
      <c r="I239" s="38">
        <v>18139.32</v>
      </c>
      <c r="J239" s="14">
        <f>I239/I245*100</f>
        <v>0.9934822057051895</v>
      </c>
      <c r="K239" s="13">
        <f t="shared" si="69"/>
        <v>1087</v>
      </c>
      <c r="L239" s="14">
        <f>K239/K245*100</f>
        <v>8.434856832466828</v>
      </c>
      <c r="M239" s="38">
        <f t="shared" si="70"/>
        <v>409363.07</v>
      </c>
      <c r="N239" s="14">
        <f>M239/M245*100</f>
        <v>7.5255513079907</v>
      </c>
      <c r="O239" s="25"/>
      <c r="P239" s="11"/>
      <c r="Q239" s="11"/>
      <c r="T239" s="27"/>
      <c r="V239" s="27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">
      <c r="A240" s="57"/>
      <c r="B240" s="12" t="s">
        <v>8</v>
      </c>
      <c r="C240" s="13">
        <v>622</v>
      </c>
      <c r="D240" s="14">
        <f>C240/C245*100</f>
        <v>4.964086193136472</v>
      </c>
      <c r="E240" s="38">
        <v>441866.38</v>
      </c>
      <c r="F240" s="14">
        <f>E240/E245*100</f>
        <v>12.22716180140379</v>
      </c>
      <c r="G240" s="13">
        <v>64</v>
      </c>
      <c r="H240" s="14">
        <f>G240/G245*100</f>
        <v>17.92717086834734</v>
      </c>
      <c r="I240" s="38">
        <v>45696.75</v>
      </c>
      <c r="J240" s="14">
        <f>I240/I245*100</f>
        <v>2.502789960349044</v>
      </c>
      <c r="K240" s="13">
        <f t="shared" si="69"/>
        <v>686</v>
      </c>
      <c r="L240" s="14">
        <f>K240/K245*100</f>
        <v>5.323193916349809</v>
      </c>
      <c r="M240" s="38">
        <f t="shared" si="70"/>
        <v>487563.13</v>
      </c>
      <c r="N240" s="14">
        <f>M240/M245*100</f>
        <v>8.963146946058274</v>
      </c>
      <c r="O240" s="25"/>
      <c r="P240" s="11"/>
      <c r="Q240" s="11"/>
      <c r="T240" s="27"/>
      <c r="V240" s="27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">
      <c r="A241" s="57"/>
      <c r="B241" s="12" t="s">
        <v>9</v>
      </c>
      <c r="C241" s="13">
        <v>322</v>
      </c>
      <c r="D241" s="14">
        <f>C241/C245*100</f>
        <v>2.569832402234637</v>
      </c>
      <c r="E241" s="38">
        <v>449674.23</v>
      </c>
      <c r="F241" s="14">
        <f>E241/E245*100</f>
        <v>12.44321771692986</v>
      </c>
      <c r="G241" s="13">
        <v>41</v>
      </c>
      <c r="H241" s="14">
        <f>G241/G245*100</f>
        <v>11.484593837535014</v>
      </c>
      <c r="I241" s="38">
        <v>58414.1</v>
      </c>
      <c r="J241" s="14">
        <f>I241/I245*100</f>
        <v>3.199313365235495</v>
      </c>
      <c r="K241" s="13">
        <f t="shared" si="69"/>
        <v>363</v>
      </c>
      <c r="L241" s="14">
        <f>K241/K245*100</f>
        <v>2.816792116085978</v>
      </c>
      <c r="M241" s="38">
        <f t="shared" si="70"/>
        <v>508088.32999999996</v>
      </c>
      <c r="N241" s="14">
        <f>M241/M245*100</f>
        <v>9.340473229317706</v>
      </c>
      <c r="O241" s="25"/>
      <c r="P241" s="11"/>
      <c r="Q241" s="11"/>
      <c r="T241" s="27"/>
      <c r="V241" s="27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">
      <c r="A242" s="57"/>
      <c r="B242" s="12" t="s">
        <v>10</v>
      </c>
      <c r="C242" s="13">
        <v>174</v>
      </c>
      <c r="D242" s="14">
        <f>C242/C245*100</f>
        <v>1.3886671987230645</v>
      </c>
      <c r="E242" s="38">
        <v>513325.68</v>
      </c>
      <c r="F242" s="14">
        <f>E242/E245*100</f>
        <v>14.204556920976033</v>
      </c>
      <c r="G242" s="13">
        <v>48</v>
      </c>
      <c r="H242" s="14">
        <f>G242/G245*100</f>
        <v>13.445378151260504</v>
      </c>
      <c r="I242" s="38">
        <v>160226.52</v>
      </c>
      <c r="J242" s="14">
        <f>I242/I245*100</f>
        <v>8.775532737835084</v>
      </c>
      <c r="K242" s="13">
        <f t="shared" si="69"/>
        <v>222</v>
      </c>
      <c r="L242" s="14">
        <f>K242/K245*100</f>
        <v>1.7226662528129124</v>
      </c>
      <c r="M242" s="38">
        <f t="shared" si="70"/>
        <v>673552.2</v>
      </c>
      <c r="N242" s="14">
        <f>M242/M245*100</f>
        <v>12.382288513983474</v>
      </c>
      <c r="O242" s="25"/>
      <c r="P242" s="11"/>
      <c r="Q242" s="11"/>
      <c r="T242" s="27"/>
      <c r="V242" s="27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">
      <c r="A243" s="57"/>
      <c r="B243" s="12" t="s">
        <v>11</v>
      </c>
      <c r="C243" s="13">
        <v>35</v>
      </c>
      <c r="D243" s="14">
        <f>C243/C245*100</f>
        <v>0.27932960893854747</v>
      </c>
      <c r="E243" s="38">
        <v>240536.45</v>
      </c>
      <c r="F243" s="14">
        <f>E243/E245*100</f>
        <v>6.656035006069646</v>
      </c>
      <c r="G243" s="13">
        <v>20</v>
      </c>
      <c r="H243" s="14">
        <f>G243/G245*100</f>
        <v>5.602240896358544</v>
      </c>
      <c r="I243" s="38">
        <v>147335.48</v>
      </c>
      <c r="J243" s="14">
        <f>I243/I245*100</f>
        <v>8.069496411609304</v>
      </c>
      <c r="K243" s="13">
        <f t="shared" si="69"/>
        <v>55</v>
      </c>
      <c r="L243" s="14">
        <f>K243/K245*100</f>
        <v>0.42678668425545124</v>
      </c>
      <c r="M243" s="38">
        <f>E243+I243</f>
        <v>387871.93000000005</v>
      </c>
      <c r="N243" s="14">
        <f>M243/M245*100</f>
        <v>7.130467607017842</v>
      </c>
      <c r="O243" s="25"/>
      <c r="P243" s="11"/>
      <c r="Q243" s="11"/>
      <c r="T243" s="27"/>
      <c r="V243" s="27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">
      <c r="A244" s="57"/>
      <c r="B244" s="15" t="s">
        <v>12</v>
      </c>
      <c r="C244" s="16">
        <v>8</v>
      </c>
      <c r="D244" s="17">
        <f>C244/C245*100</f>
        <v>0.06384676775738228</v>
      </c>
      <c r="E244" s="39">
        <v>145031.96</v>
      </c>
      <c r="F244" s="17">
        <f>E244/E245*100</f>
        <v>4.0132703494995985</v>
      </c>
      <c r="G244" s="16">
        <v>22</v>
      </c>
      <c r="H244" s="17">
        <f>G244/G245*100</f>
        <v>6.162464985994398</v>
      </c>
      <c r="I244" s="39">
        <v>1377629.1</v>
      </c>
      <c r="J244" s="17">
        <f>I244/I245*100</f>
        <v>75.45211159578503</v>
      </c>
      <c r="K244" s="13">
        <f t="shared" si="69"/>
        <v>30</v>
      </c>
      <c r="L244" s="17">
        <f>K244/K245*100</f>
        <v>0.23279273686660976</v>
      </c>
      <c r="M244" s="38">
        <f t="shared" si="70"/>
        <v>1522661.06</v>
      </c>
      <c r="N244" s="17">
        <f>M244/M245*100</f>
        <v>27.991933741628195</v>
      </c>
      <c r="O244" s="25"/>
      <c r="P244" s="11"/>
      <c r="Q244" s="11"/>
      <c r="T244" s="27"/>
      <c r="V244" s="27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">
      <c r="A245" s="58"/>
      <c r="B245" s="5" t="s">
        <v>13</v>
      </c>
      <c r="C245" s="19">
        <f>SUM(C236:C244)</f>
        <v>12530</v>
      </c>
      <c r="D245" s="18">
        <f aca="true" t="shared" si="71" ref="D245:N245">SUM(D236:D244)</f>
        <v>100.00000000000001</v>
      </c>
      <c r="E245" s="40">
        <f>SUM(E236:E244)</f>
        <v>3613809.87</v>
      </c>
      <c r="F245" s="18">
        <f t="shared" si="71"/>
        <v>99.99999999999999</v>
      </c>
      <c r="G245" s="19">
        <f>SUM(G236:G244)</f>
        <v>357</v>
      </c>
      <c r="H245" s="18">
        <f t="shared" si="71"/>
        <v>100</v>
      </c>
      <c r="I245" s="40">
        <f>SUM(I236:I244)</f>
        <v>1825832.4</v>
      </c>
      <c r="J245" s="18">
        <f t="shared" si="71"/>
        <v>100</v>
      </c>
      <c r="K245" s="19">
        <f>SUM(K236:K244)</f>
        <v>12887</v>
      </c>
      <c r="L245" s="18">
        <f t="shared" si="71"/>
        <v>100.00000000000001</v>
      </c>
      <c r="M245" s="40">
        <f>SUM(M236:M244)</f>
        <v>5439642.2700000005</v>
      </c>
      <c r="N245" s="18">
        <f t="shared" si="71"/>
        <v>100</v>
      </c>
      <c r="O245" s="25"/>
      <c r="P245" s="11"/>
      <c r="Q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1:41" ht="12" customHeight="1">
      <c r="A246" s="56" t="s">
        <v>42</v>
      </c>
      <c r="B246" s="8" t="s">
        <v>3</v>
      </c>
      <c r="C246" s="9">
        <v>1973</v>
      </c>
      <c r="D246" s="10">
        <f>C246/C255*100</f>
        <v>7.986884184107193</v>
      </c>
      <c r="E246" s="36">
        <v>134980.41</v>
      </c>
      <c r="F246" s="10">
        <f>E246/E255*100</f>
        <v>1.8164166362228062</v>
      </c>
      <c r="G246" s="9">
        <v>45</v>
      </c>
      <c r="H246" s="10">
        <f>G246/G255*100</f>
        <v>9.07258064516129</v>
      </c>
      <c r="I246" s="36">
        <v>2320.99</v>
      </c>
      <c r="J246" s="10">
        <f>I246/I255*100</f>
        <v>0.2644341145950053</v>
      </c>
      <c r="K246" s="9">
        <f aca="true" t="shared" si="72" ref="K246:K254">C246+G246</f>
        <v>2018</v>
      </c>
      <c r="L246" s="10">
        <f>K246/K255*100</f>
        <v>8.00825429580539</v>
      </c>
      <c r="M246" s="36">
        <f aca="true" t="shared" si="73" ref="M246:M254">E246+I246</f>
        <v>137301.4</v>
      </c>
      <c r="N246" s="10">
        <f>M246/M255*100</f>
        <v>1.6524704394797807</v>
      </c>
      <c r="O246" s="25"/>
      <c r="P246" s="11"/>
      <c r="Q246" s="11"/>
      <c r="T246" s="27"/>
      <c r="V246" s="27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</row>
    <row r="247" spans="1:41" ht="12">
      <c r="A247" s="57"/>
      <c r="B247" s="12" t="s">
        <v>5</v>
      </c>
      <c r="C247" s="13">
        <v>13497</v>
      </c>
      <c r="D247" s="14">
        <f>C247/C255*100</f>
        <v>54.6370886127191</v>
      </c>
      <c r="E247" s="38">
        <v>1913762.21</v>
      </c>
      <c r="F247" s="14">
        <f>E247/E255*100</f>
        <v>25.753289058897682</v>
      </c>
      <c r="G247" s="13">
        <v>96</v>
      </c>
      <c r="H247" s="14">
        <f>G247/G255*100</f>
        <v>19.35483870967742</v>
      </c>
      <c r="I247" s="38">
        <v>14165.79</v>
      </c>
      <c r="J247" s="14">
        <f>I247/I255*100</f>
        <v>1.6139311828955667</v>
      </c>
      <c r="K247" s="13">
        <f t="shared" si="72"/>
        <v>13593</v>
      </c>
      <c r="L247" s="14">
        <f>K247/K255*100</f>
        <v>53.94261677050677</v>
      </c>
      <c r="M247" s="38">
        <f t="shared" si="73"/>
        <v>1927928</v>
      </c>
      <c r="N247" s="14">
        <f>M247/M255*100</f>
        <v>23.203288746111657</v>
      </c>
      <c r="O247" s="25"/>
      <c r="P247" s="11"/>
      <c r="Q247" s="11"/>
      <c r="T247" s="27"/>
      <c r="V247" s="27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</row>
    <row r="248" spans="1:41" ht="12">
      <c r="A248" s="57"/>
      <c r="B248" s="12" t="s">
        <v>6</v>
      </c>
      <c r="C248" s="13">
        <v>3511</v>
      </c>
      <c r="D248" s="14">
        <f>C248/C255*100</f>
        <v>14.21284864186536</v>
      </c>
      <c r="E248" s="38">
        <v>847561.78</v>
      </c>
      <c r="F248" s="14">
        <f>E248/E255*100</f>
        <v>11.405546311635993</v>
      </c>
      <c r="G248" s="13">
        <v>59</v>
      </c>
      <c r="H248" s="14">
        <f>G248/G255*100</f>
        <v>11.895161290322582</v>
      </c>
      <c r="I248" s="38">
        <v>14638.67</v>
      </c>
      <c r="J248" s="14">
        <f>I248/I255*100</f>
        <v>1.6678071600043376</v>
      </c>
      <c r="K248" s="13">
        <f t="shared" si="72"/>
        <v>3570</v>
      </c>
      <c r="L248" s="14">
        <f>K248/K255*100</f>
        <v>14.167228858288027</v>
      </c>
      <c r="M248" s="38">
        <f t="shared" si="73"/>
        <v>862200.4500000001</v>
      </c>
      <c r="N248" s="14">
        <f>M248/M255*100</f>
        <v>10.376884405629985</v>
      </c>
      <c r="O248" s="25"/>
      <c r="P248" s="11"/>
      <c r="Q248" s="11"/>
      <c r="T248" s="27"/>
      <c r="V248" s="27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</row>
    <row r="249" spans="1:41" ht="12">
      <c r="A249" s="57"/>
      <c r="B249" s="12" t="s">
        <v>7</v>
      </c>
      <c r="C249" s="13">
        <v>2667</v>
      </c>
      <c r="D249" s="14">
        <f>C249/C255*100</f>
        <v>10.796259563615756</v>
      </c>
      <c r="E249" s="38">
        <v>1006938.65</v>
      </c>
      <c r="F249" s="14">
        <f>E249/E255*100</f>
        <v>13.550263445752858</v>
      </c>
      <c r="G249" s="13">
        <v>79</v>
      </c>
      <c r="H249" s="14">
        <f>G249/G255*100</f>
        <v>15.92741935483871</v>
      </c>
      <c r="I249" s="38">
        <v>30486.73</v>
      </c>
      <c r="J249" s="14">
        <f>I249/I255*100</f>
        <v>3.4734020631053935</v>
      </c>
      <c r="K249" s="13">
        <f t="shared" si="72"/>
        <v>2746</v>
      </c>
      <c r="L249" s="14">
        <f>K249/K255*100</f>
        <v>10.897257827691575</v>
      </c>
      <c r="M249" s="38">
        <f t="shared" si="73"/>
        <v>1037425.38</v>
      </c>
      <c r="N249" s="14">
        <f>M249/M255*100</f>
        <v>12.485777811559668</v>
      </c>
      <c r="O249" s="25"/>
      <c r="P249" s="11"/>
      <c r="Q249" s="11"/>
      <c r="T249" s="27"/>
      <c r="V249" s="27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</row>
    <row r="250" spans="1:41" ht="12">
      <c r="A250" s="57"/>
      <c r="B250" s="12" t="s">
        <v>8</v>
      </c>
      <c r="C250" s="13">
        <v>1797</v>
      </c>
      <c r="D250" s="14">
        <f>C250/C255*100</f>
        <v>7.274420110917703</v>
      </c>
      <c r="E250" s="38">
        <v>1266487.51</v>
      </c>
      <c r="F250" s="14">
        <f>E250/E255*100</f>
        <v>17.042984109563733</v>
      </c>
      <c r="G250" s="13">
        <v>84</v>
      </c>
      <c r="H250" s="14">
        <f>G250/G255*100</f>
        <v>16.93548387096774</v>
      </c>
      <c r="I250" s="38">
        <v>60845.55</v>
      </c>
      <c r="J250" s="14">
        <f>I250/I255*100</f>
        <v>6.932231134686548</v>
      </c>
      <c r="K250" s="13">
        <f t="shared" si="72"/>
        <v>1881</v>
      </c>
      <c r="L250" s="14">
        <f>K250/K255*100</f>
        <v>7.46458192785428</v>
      </c>
      <c r="M250" s="38">
        <f t="shared" si="73"/>
        <v>1327333.06</v>
      </c>
      <c r="N250" s="14">
        <f>M250/M255*100</f>
        <v>15.974918281927513</v>
      </c>
      <c r="O250" s="25"/>
      <c r="P250" s="11"/>
      <c r="Q250" s="11"/>
      <c r="T250" s="27"/>
      <c r="V250" s="27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</row>
    <row r="251" spans="1:41" ht="12">
      <c r="A251" s="57"/>
      <c r="B251" s="12" t="s">
        <v>9</v>
      </c>
      <c r="C251" s="13">
        <v>926</v>
      </c>
      <c r="D251" s="14">
        <f>C251/C255*100</f>
        <v>3.7485325668947094</v>
      </c>
      <c r="E251" s="38">
        <v>1267577.91</v>
      </c>
      <c r="F251" s="14">
        <f>E251/E255*100</f>
        <v>17.05765750328166</v>
      </c>
      <c r="G251" s="13">
        <v>58</v>
      </c>
      <c r="H251" s="14">
        <f>G251/G255*100</f>
        <v>11.693548387096774</v>
      </c>
      <c r="I251" s="38">
        <v>84588.61</v>
      </c>
      <c r="J251" s="14">
        <f>I251/I255*100</f>
        <v>9.637316054861165</v>
      </c>
      <c r="K251" s="13">
        <f t="shared" si="72"/>
        <v>984</v>
      </c>
      <c r="L251" s="14">
        <f>K251/K255*100</f>
        <v>3.904916861780229</v>
      </c>
      <c r="M251" s="38">
        <f t="shared" si="73"/>
        <v>1352166.52</v>
      </c>
      <c r="N251" s="14">
        <f>M251/M255*100</f>
        <v>16.273797671067054</v>
      </c>
      <c r="O251" s="25"/>
      <c r="P251" s="11"/>
      <c r="Q251" s="11"/>
      <c r="T251" s="27"/>
      <c r="V251" s="27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</row>
    <row r="252" spans="1:41" ht="12">
      <c r="A252" s="57"/>
      <c r="B252" s="12" t="s">
        <v>10</v>
      </c>
      <c r="C252" s="13">
        <v>315</v>
      </c>
      <c r="D252" s="14">
        <f>C252/C255*100</f>
        <v>1.2751487673561914</v>
      </c>
      <c r="E252" s="38">
        <v>885140.82</v>
      </c>
      <c r="F252" s="14">
        <f>E252/E255*100</f>
        <v>11.91124334892668</v>
      </c>
      <c r="G252" s="13">
        <v>49</v>
      </c>
      <c r="H252" s="14">
        <f>G252/G255*100</f>
        <v>9.879032258064516</v>
      </c>
      <c r="I252" s="38">
        <v>161256.19</v>
      </c>
      <c r="J252" s="14">
        <f>I252/I255*100</f>
        <v>18.37217645298513</v>
      </c>
      <c r="K252" s="13">
        <f t="shared" si="72"/>
        <v>364</v>
      </c>
      <c r="L252" s="14">
        <f>K252/K255*100</f>
        <v>1.444501765943093</v>
      </c>
      <c r="M252" s="38">
        <f t="shared" si="73"/>
        <v>1046397.01</v>
      </c>
      <c r="N252" s="14">
        <f>M252/M255*100</f>
        <v>12.59375452096649</v>
      </c>
      <c r="O252" s="25"/>
      <c r="P252" s="11"/>
      <c r="Q252" s="11"/>
      <c r="T252" s="27"/>
      <c r="V252" s="27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</row>
    <row r="253" spans="1:41" ht="12">
      <c r="A253" s="57"/>
      <c r="B253" s="12" t="s">
        <v>11</v>
      </c>
      <c r="C253" s="13">
        <v>17</v>
      </c>
      <c r="D253" s="14">
        <f>C253/C255*100</f>
        <v>0.06881755252398494</v>
      </c>
      <c r="E253" s="38">
        <v>108687.78</v>
      </c>
      <c r="F253" s="14">
        <f>E253/E255*100</f>
        <v>1.4625995857185823</v>
      </c>
      <c r="G253" s="13">
        <v>14</v>
      </c>
      <c r="H253" s="14">
        <f>G253/G255*100</f>
        <v>2.82258064516129</v>
      </c>
      <c r="I253" s="38">
        <v>94276.78</v>
      </c>
      <c r="J253" s="14">
        <f>I253/I255*100</f>
        <v>10.741104807072892</v>
      </c>
      <c r="K253" s="13">
        <f t="shared" si="72"/>
        <v>31</v>
      </c>
      <c r="L253" s="14">
        <f>K253/K255*100</f>
        <v>0.12302075479185683</v>
      </c>
      <c r="M253" s="38">
        <f t="shared" si="73"/>
        <v>202964.56</v>
      </c>
      <c r="N253" s="14">
        <f>M253/M255*100</f>
        <v>2.442749568919329</v>
      </c>
      <c r="O253" s="25"/>
      <c r="P253" s="11"/>
      <c r="Q253" s="11"/>
      <c r="T253" s="27"/>
      <c r="V253" s="27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</row>
    <row r="254" spans="1:41" ht="12">
      <c r="A254" s="57"/>
      <c r="B254" s="15" t="s">
        <v>12</v>
      </c>
      <c r="C254" s="16">
        <v>0</v>
      </c>
      <c r="D254" s="17">
        <f>C254/C255*100</f>
        <v>0</v>
      </c>
      <c r="E254" s="39">
        <v>0</v>
      </c>
      <c r="F254" s="17">
        <f>E254/E255*100</f>
        <v>0</v>
      </c>
      <c r="G254" s="16">
        <v>12</v>
      </c>
      <c r="H254" s="17">
        <f>G254/G255*100</f>
        <v>2.4193548387096775</v>
      </c>
      <c r="I254" s="39">
        <v>415140.27</v>
      </c>
      <c r="J254" s="17">
        <f>I254/I255*100</f>
        <v>47.297597029793955</v>
      </c>
      <c r="K254" s="16">
        <f t="shared" si="72"/>
        <v>12</v>
      </c>
      <c r="L254" s="17">
        <f>K254/K255*100</f>
        <v>0.04762093733878329</v>
      </c>
      <c r="M254" s="39">
        <f t="shared" si="73"/>
        <v>415140.27</v>
      </c>
      <c r="N254" s="17">
        <f>M254/M255*100</f>
        <v>4.996358554338521</v>
      </c>
      <c r="O254" s="25"/>
      <c r="P254" s="11"/>
      <c r="Q254" s="11"/>
      <c r="T254" s="27"/>
      <c r="V254" s="27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</row>
    <row r="255" spans="1:41" ht="12">
      <c r="A255" s="58"/>
      <c r="B255" s="5" t="s">
        <v>13</v>
      </c>
      <c r="C255" s="19">
        <f>SUM(C246:C254)</f>
        <v>24703</v>
      </c>
      <c r="D255" s="18">
        <f aca="true" t="shared" si="74" ref="D255:N255">SUM(D246:D254)</f>
        <v>100</v>
      </c>
      <c r="E255" s="40">
        <f t="shared" si="74"/>
        <v>7431137.07</v>
      </c>
      <c r="F255" s="18">
        <f t="shared" si="74"/>
        <v>99.99999999999999</v>
      </c>
      <c r="G255" s="19">
        <f t="shared" si="74"/>
        <v>496</v>
      </c>
      <c r="H255" s="18">
        <f t="shared" si="74"/>
        <v>100</v>
      </c>
      <c r="I255" s="40">
        <f t="shared" si="74"/>
        <v>877719.5800000001</v>
      </c>
      <c r="J255" s="18">
        <f t="shared" si="74"/>
        <v>100</v>
      </c>
      <c r="K255" s="19">
        <f t="shared" si="74"/>
        <v>25199</v>
      </c>
      <c r="L255" s="18">
        <f t="shared" si="74"/>
        <v>99.99999999999999</v>
      </c>
      <c r="M255" s="40">
        <f t="shared" si="74"/>
        <v>8308856.65</v>
      </c>
      <c r="N255" s="18">
        <f t="shared" si="74"/>
        <v>100</v>
      </c>
      <c r="O255" s="25"/>
      <c r="P255" s="11"/>
      <c r="Q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</row>
    <row r="256" spans="1:41" ht="12" customHeight="1">
      <c r="A256" s="56" t="s">
        <v>43</v>
      </c>
      <c r="B256" s="8" t="s">
        <v>3</v>
      </c>
      <c r="C256" s="9">
        <v>24036</v>
      </c>
      <c r="D256" s="10">
        <f>C256/C265*100</f>
        <v>44.908635701206975</v>
      </c>
      <c r="E256" s="36">
        <v>1300931.93</v>
      </c>
      <c r="F256" s="10">
        <f>E256/E265*100</f>
        <v>16.90832729328309</v>
      </c>
      <c r="G256" s="9">
        <v>1167</v>
      </c>
      <c r="H256" s="10">
        <f>G256/G265*100</f>
        <v>40.99051633298208</v>
      </c>
      <c r="I256" s="36">
        <v>53392.79</v>
      </c>
      <c r="J256" s="10">
        <f>I256/I265*100</f>
        <v>4.66762914986738</v>
      </c>
      <c r="K256" s="9">
        <f aca="true" t="shared" si="75" ref="K256:K264">C256+G256</f>
        <v>25203</v>
      </c>
      <c r="L256" s="10">
        <f>K256/K265*100</f>
        <v>44.71074526778903</v>
      </c>
      <c r="M256" s="36">
        <f aca="true" t="shared" si="76" ref="M256:M264">E256+I256</f>
        <v>1354324.72</v>
      </c>
      <c r="N256" s="10">
        <f>M256/M265*100</f>
        <v>15.32401026914661</v>
      </c>
      <c r="O256" s="25"/>
      <c r="P256" s="11"/>
      <c r="Q256" s="11"/>
      <c r="T256" s="27"/>
      <c r="V256" s="27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</row>
    <row r="257" spans="1:41" ht="12">
      <c r="A257" s="57"/>
      <c r="B257" s="12" t="s">
        <v>5</v>
      </c>
      <c r="C257" s="13">
        <v>22565</v>
      </c>
      <c r="D257" s="14">
        <f>C257/C265*100</f>
        <v>42.16023317514293</v>
      </c>
      <c r="E257" s="38">
        <v>2898421.4</v>
      </c>
      <c r="F257" s="14">
        <f>E257/E265*100</f>
        <v>37.671039148878286</v>
      </c>
      <c r="G257" s="13">
        <v>899</v>
      </c>
      <c r="H257" s="14">
        <f>G257/G265*100</f>
        <v>31.57709870038637</v>
      </c>
      <c r="I257" s="38">
        <v>118438.79</v>
      </c>
      <c r="J257" s="14">
        <f>I257/I265*100</f>
        <v>10.353988781613044</v>
      </c>
      <c r="K257" s="13">
        <f>C257+G257</f>
        <v>23464</v>
      </c>
      <c r="L257" s="14">
        <f>K257/K265*100</f>
        <v>41.625716262484694</v>
      </c>
      <c r="M257" s="38">
        <f t="shared" si="76"/>
        <v>3016860.19</v>
      </c>
      <c r="N257" s="14">
        <f>M257/M265*100</f>
        <v>34.13538559064298</v>
      </c>
      <c r="O257" s="25"/>
      <c r="P257" s="11"/>
      <c r="Q257" s="11"/>
      <c r="T257" s="27"/>
      <c r="V257" s="27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</row>
    <row r="258" spans="1:41" ht="12">
      <c r="A258" s="57"/>
      <c r="B258" s="12" t="s">
        <v>6</v>
      </c>
      <c r="C258" s="13">
        <v>3438</v>
      </c>
      <c r="D258" s="14">
        <f>C258/C265*100</f>
        <v>6.423526774036844</v>
      </c>
      <c r="E258" s="38">
        <v>823257.55</v>
      </c>
      <c r="F258" s="14">
        <f>E258/E265*100</f>
        <v>10.699951151223086</v>
      </c>
      <c r="G258" s="13">
        <v>216</v>
      </c>
      <c r="H258" s="14">
        <f>G258/G265*100</f>
        <v>7.586933614330875</v>
      </c>
      <c r="I258" s="38">
        <v>52632.77</v>
      </c>
      <c r="J258" s="14">
        <f>I258/I265*100</f>
        <v>4.601187753819669</v>
      </c>
      <c r="K258" s="13">
        <f t="shared" si="75"/>
        <v>3654</v>
      </c>
      <c r="L258" s="14">
        <f>K258/K265*100</f>
        <v>6.482286363071902</v>
      </c>
      <c r="M258" s="38">
        <f t="shared" si="76"/>
        <v>875890.3200000001</v>
      </c>
      <c r="N258" s="14">
        <f>M258/M265*100</f>
        <v>9.910586479087609</v>
      </c>
      <c r="O258" s="25"/>
      <c r="P258" s="11"/>
      <c r="Q258" s="11"/>
      <c r="T258" s="27"/>
      <c r="V258" s="27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</row>
    <row r="259" spans="1:41" ht="12">
      <c r="A259" s="57"/>
      <c r="B259" s="12" t="s">
        <v>7</v>
      </c>
      <c r="C259" s="13">
        <v>1880</v>
      </c>
      <c r="D259" s="14">
        <f>C259/C265*100</f>
        <v>3.5125742685250927</v>
      </c>
      <c r="E259" s="38">
        <v>711714.56</v>
      </c>
      <c r="F259" s="14">
        <f>E259/E265*100</f>
        <v>9.25021705007653</v>
      </c>
      <c r="G259" s="13">
        <v>198</v>
      </c>
      <c r="H259" s="14">
        <f>G259/G265*100</f>
        <v>6.954689146469968</v>
      </c>
      <c r="I259" s="38">
        <v>76652.43</v>
      </c>
      <c r="J259" s="14">
        <f>I259/I265*100</f>
        <v>6.7010005784707785</v>
      </c>
      <c r="K259" s="13">
        <f t="shared" si="75"/>
        <v>2078</v>
      </c>
      <c r="L259" s="14">
        <f>K259/K265*100</f>
        <v>3.686423388742039</v>
      </c>
      <c r="M259" s="38">
        <f t="shared" si="76"/>
        <v>788366.99</v>
      </c>
      <c r="N259" s="14">
        <f>M259/M265*100</f>
        <v>8.920271240870656</v>
      </c>
      <c r="O259" s="25"/>
      <c r="P259" s="11"/>
      <c r="Q259" s="11"/>
      <c r="T259" s="27"/>
      <c r="V259" s="27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</row>
    <row r="260" spans="1:41" ht="12">
      <c r="A260" s="57"/>
      <c r="B260" s="12" t="s">
        <v>8</v>
      </c>
      <c r="C260" s="13">
        <v>1078</v>
      </c>
      <c r="D260" s="14">
        <f>C260/C265*100</f>
        <v>2.014125032696835</v>
      </c>
      <c r="E260" s="38">
        <v>744746.18</v>
      </c>
      <c r="F260" s="14">
        <f>E260/E265*100</f>
        <v>9.679531935127708</v>
      </c>
      <c r="G260" s="13">
        <v>195</v>
      </c>
      <c r="H260" s="14">
        <f>G260/G265*100</f>
        <v>6.8493150684931505</v>
      </c>
      <c r="I260" s="38">
        <v>138820.37</v>
      </c>
      <c r="J260" s="14">
        <f>I260/I265*100</f>
        <v>12.135758509854517</v>
      </c>
      <c r="K260" s="13">
        <f t="shared" si="75"/>
        <v>1273</v>
      </c>
      <c r="L260" s="14">
        <f>K260/K265*100</f>
        <v>2.2583334811687275</v>
      </c>
      <c r="M260" s="38">
        <f t="shared" si="76"/>
        <v>883566.55</v>
      </c>
      <c r="N260" s="14">
        <f>M260/M265*100</f>
        <v>9.997442035669586</v>
      </c>
      <c r="O260" s="25"/>
      <c r="P260" s="11"/>
      <c r="Q260" s="11"/>
      <c r="T260" s="27"/>
      <c r="V260" s="27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</row>
    <row r="261" spans="1:41" ht="12">
      <c r="A261" s="57"/>
      <c r="B261" s="12" t="s">
        <v>9</v>
      </c>
      <c r="C261" s="13">
        <v>401</v>
      </c>
      <c r="D261" s="14">
        <f>C261/C265*100</f>
        <v>0.7492246179141288</v>
      </c>
      <c r="E261" s="38">
        <v>546759.96</v>
      </c>
      <c r="F261" s="14">
        <f>E261/E265*100</f>
        <v>7.106287532309527</v>
      </c>
      <c r="G261" s="13">
        <v>105</v>
      </c>
      <c r="H261" s="14">
        <f>G261/G265*100</f>
        <v>3.68809272918862</v>
      </c>
      <c r="I261" s="38">
        <v>147235.76</v>
      </c>
      <c r="J261" s="14">
        <f>I261/I265*100</f>
        <v>12.87143686027416</v>
      </c>
      <c r="K261" s="13">
        <f t="shared" si="75"/>
        <v>506</v>
      </c>
      <c r="L261" s="14">
        <f>K261/K265*100</f>
        <v>0.8976565133317957</v>
      </c>
      <c r="M261" s="38">
        <f t="shared" si="76"/>
        <v>693995.72</v>
      </c>
      <c r="N261" s="14">
        <f>M261/M265*100</f>
        <v>7.852472441043383</v>
      </c>
      <c r="O261" s="25"/>
      <c r="P261" s="11"/>
      <c r="Q261" s="11"/>
      <c r="T261" s="27"/>
      <c r="V261" s="27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</row>
    <row r="262" spans="1:41" ht="12">
      <c r="A262" s="57"/>
      <c r="B262" s="12" t="s">
        <v>10</v>
      </c>
      <c r="C262" s="13">
        <v>91</v>
      </c>
      <c r="D262" s="14">
        <f>C262/C265*100</f>
        <v>0.17002354172116138</v>
      </c>
      <c r="E262" s="38">
        <v>248644.88</v>
      </c>
      <c r="F262" s="14">
        <f>E262/E265*100</f>
        <v>3.2316594849348492</v>
      </c>
      <c r="G262" s="13">
        <v>30</v>
      </c>
      <c r="H262" s="14">
        <f>G262/G265*100</f>
        <v>1.053740779768177</v>
      </c>
      <c r="I262" s="38">
        <v>88071.15</v>
      </c>
      <c r="J262" s="14">
        <f>I262/I265*100</f>
        <v>7.6992318064357095</v>
      </c>
      <c r="K262" s="13">
        <f t="shared" si="75"/>
        <v>121</v>
      </c>
      <c r="L262" s="14">
        <f>K262/K265*100</f>
        <v>0.21465699231847293</v>
      </c>
      <c r="M262" s="38">
        <f t="shared" si="76"/>
        <v>336716.03</v>
      </c>
      <c r="N262" s="14">
        <f>M262/M265*100</f>
        <v>3.8098986345802492</v>
      </c>
      <c r="O262" s="25"/>
      <c r="P262" s="11"/>
      <c r="Q262" s="11"/>
      <c r="T262" s="27"/>
      <c r="V262" s="27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</row>
    <row r="263" spans="1:41" ht="12">
      <c r="A263" s="57"/>
      <c r="B263" s="12" t="s">
        <v>11</v>
      </c>
      <c r="C263" s="13">
        <v>21</v>
      </c>
      <c r="D263" s="14">
        <f>C263/C265*100</f>
        <v>0.03923620193565263</v>
      </c>
      <c r="E263" s="38">
        <v>134584.26</v>
      </c>
      <c r="F263" s="14">
        <f>E263/E265*100</f>
        <v>1.749203524126207</v>
      </c>
      <c r="G263" s="13">
        <v>20</v>
      </c>
      <c r="H263" s="14">
        <f>G263/G265*100</f>
        <v>0.7024938531787847</v>
      </c>
      <c r="I263" s="38">
        <v>141629.44</v>
      </c>
      <c r="J263" s="14">
        <f>I263/I265*100</f>
        <v>12.381329063781703</v>
      </c>
      <c r="K263" s="13">
        <f t="shared" si="75"/>
        <v>41</v>
      </c>
      <c r="L263" s="14">
        <f>K263/K265*100</f>
        <v>0.07273501392609413</v>
      </c>
      <c r="M263" s="38">
        <f t="shared" si="76"/>
        <v>276213.7</v>
      </c>
      <c r="N263" s="14">
        <f>M263/M265*100</f>
        <v>3.1253225410217587</v>
      </c>
      <c r="O263" s="25"/>
      <c r="P263" s="11"/>
      <c r="Q263" s="11"/>
      <c r="T263" s="27"/>
      <c r="V263" s="27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</row>
    <row r="264" spans="1:41" ht="12">
      <c r="A264" s="57"/>
      <c r="B264" s="15" t="s">
        <v>12</v>
      </c>
      <c r="C264" s="16">
        <v>12</v>
      </c>
      <c r="D264" s="17">
        <f>C264/C265*100</f>
        <v>0.02242068682037293</v>
      </c>
      <c r="E264" s="39">
        <v>284970.2</v>
      </c>
      <c r="F264" s="17">
        <f>E264/E265*100</f>
        <v>3.703782880040727</v>
      </c>
      <c r="G264" s="16">
        <v>17</v>
      </c>
      <c r="H264" s="17">
        <f>G264/G265*100</f>
        <v>0.597119775201967</v>
      </c>
      <c r="I264" s="39">
        <v>327021.79</v>
      </c>
      <c r="J264" s="17">
        <f>I264/I265*100</f>
        <v>28.588437495883035</v>
      </c>
      <c r="K264" s="16">
        <f t="shared" si="75"/>
        <v>29</v>
      </c>
      <c r="L264" s="17">
        <f>K264/K265*100</f>
        <v>0.05144671716723732</v>
      </c>
      <c r="M264" s="39">
        <f t="shared" si="76"/>
        <v>611991.99</v>
      </c>
      <c r="N264" s="17">
        <f>M264/M265*100</f>
        <v>6.924610767937153</v>
      </c>
      <c r="O264" s="25"/>
      <c r="P264" s="11"/>
      <c r="Q264" s="11"/>
      <c r="T264" s="27"/>
      <c r="V264" s="27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</row>
    <row r="265" spans="1:41" ht="12">
      <c r="A265" s="58"/>
      <c r="B265" s="5" t="s">
        <v>13</v>
      </c>
      <c r="C265" s="9">
        <f aca="true" t="shared" si="77" ref="C265:N265">SUM(C256:C264)</f>
        <v>53522</v>
      </c>
      <c r="D265" s="18">
        <f t="shared" si="77"/>
        <v>100</v>
      </c>
      <c r="E265" s="36">
        <f t="shared" si="77"/>
        <v>7694030.919999999</v>
      </c>
      <c r="F265" s="18">
        <f t="shared" si="77"/>
        <v>100</v>
      </c>
      <c r="G265" s="9">
        <f t="shared" si="77"/>
        <v>2847</v>
      </c>
      <c r="H265" s="18">
        <f t="shared" si="77"/>
        <v>100</v>
      </c>
      <c r="I265" s="36">
        <f>SUM(I256:I264)</f>
        <v>1143895.29</v>
      </c>
      <c r="J265" s="18">
        <f t="shared" si="77"/>
        <v>100</v>
      </c>
      <c r="K265" s="9">
        <f>SUM(K256:K264)</f>
        <v>56369</v>
      </c>
      <c r="L265" s="18">
        <f t="shared" si="77"/>
        <v>100</v>
      </c>
      <c r="M265" s="36">
        <f>SUM(M256:M264)</f>
        <v>8837926.21</v>
      </c>
      <c r="N265" s="18">
        <f t="shared" si="77"/>
        <v>100</v>
      </c>
      <c r="O265" s="25"/>
      <c r="P265" s="11"/>
      <c r="Q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</row>
    <row r="266" spans="1:22" ht="12" customHeight="1">
      <c r="A266" s="59" t="s">
        <v>46</v>
      </c>
      <c r="B266" s="8" t="s">
        <v>3</v>
      </c>
      <c r="C266" s="9">
        <f aca="true" t="shared" si="78" ref="C266:C274">C6+C16+C26+C36+C46+C56+C66+C76+C86+C96+C106+C116+C126+C136+C146+C156+C166+C176+C186+C196+C206+C216+C226+C236+C246+C256</f>
        <v>187511</v>
      </c>
      <c r="D266" s="10">
        <f>C266/C275*100</f>
        <v>21.919369507328238</v>
      </c>
      <c r="E266" s="36">
        <f aca="true" t="shared" si="79" ref="E266:E274">E6+E16+E26+E36+E46+E56+E66+E76+E86+E96+E106+E116+E126+E136+E146+E156+E166+E176+E186+E196+E206+E216+E226+E236+E246+E256</f>
        <v>12749745.440000003</v>
      </c>
      <c r="F266" s="10">
        <f>E266/E275*100</f>
        <v>6.405922632172747</v>
      </c>
      <c r="G266" s="9">
        <f aca="true" t="shared" si="80" ref="G266:G274">G6+G16+G26+G36+G46+G56+G66+G76+G86+G96+G106+G116+G126+G136+G146+G156+G166+G176+G186+G196+G206+G216+G226+G236+G246+G256</f>
        <v>4751</v>
      </c>
      <c r="H266" s="10">
        <f>G266/G275*100</f>
        <v>18.235903734694663</v>
      </c>
      <c r="I266" s="36">
        <f aca="true" t="shared" si="81" ref="I266:I274">I6+I16+I26+I36+I46+I56+I66+I76+I86+I96+I106+I116+I126+I136+I146+I156+I166+I176+I186+I196+I206+I216+I226+I236+I246+I256</f>
        <v>278477.87999999995</v>
      </c>
      <c r="J266" s="10">
        <f>I266/I275*100</f>
        <v>0.6133985698692018</v>
      </c>
      <c r="K266" s="9">
        <f aca="true" t="shared" si="82" ref="K266:K274">C266+G266</f>
        <v>192262</v>
      </c>
      <c r="L266" s="10">
        <f>K266/K275*100</f>
        <v>21.810504917125254</v>
      </c>
      <c r="M266" s="36">
        <f aca="true" t="shared" si="83" ref="M266:M274">E266+I266</f>
        <v>13028223.320000004</v>
      </c>
      <c r="N266" s="10">
        <f>M266/M275*100</f>
        <v>5.330047897286595</v>
      </c>
      <c r="O266" s="25"/>
      <c r="P266" s="11"/>
      <c r="Q266" s="11"/>
      <c r="T266" s="27"/>
      <c r="V266" s="27"/>
    </row>
    <row r="267" spans="1:22" ht="12">
      <c r="A267" s="60"/>
      <c r="B267" s="12" t="s">
        <v>5</v>
      </c>
      <c r="C267" s="13">
        <f t="shared" si="78"/>
        <v>459621</v>
      </c>
      <c r="D267" s="14">
        <f>C267/C275*100</f>
        <v>53.728061459475505</v>
      </c>
      <c r="E267" s="38">
        <f t="shared" si="79"/>
        <v>63311835.36000003</v>
      </c>
      <c r="F267" s="14">
        <f>E267/E275*100</f>
        <v>31.810103262502388</v>
      </c>
      <c r="G267" s="13">
        <f t="shared" si="80"/>
        <v>5839</v>
      </c>
      <c r="H267" s="14">
        <f>G267/G275*100</f>
        <v>22.412006294860475</v>
      </c>
      <c r="I267" s="38">
        <f t="shared" si="81"/>
        <v>998026.4100000004</v>
      </c>
      <c r="J267" s="14">
        <f>I267/I275*100</f>
        <v>2.1983360853856473</v>
      </c>
      <c r="K267" s="13">
        <f t="shared" si="82"/>
        <v>465460</v>
      </c>
      <c r="L267" s="14">
        <f>K267/K275*100</f>
        <v>52.80251749552757</v>
      </c>
      <c r="M267" s="38">
        <f t="shared" si="83"/>
        <v>64309861.77000003</v>
      </c>
      <c r="N267" s="14">
        <f>M267/M275*100</f>
        <v>26.31016026381563</v>
      </c>
      <c r="O267" s="25"/>
      <c r="P267" s="11"/>
      <c r="Q267" s="11"/>
      <c r="T267" s="27"/>
      <c r="V267" s="27"/>
    </row>
    <row r="268" spans="1:22" ht="12">
      <c r="A268" s="60"/>
      <c r="B268" s="12" t="s">
        <v>6</v>
      </c>
      <c r="C268" s="13">
        <f t="shared" si="78"/>
        <v>105319</v>
      </c>
      <c r="D268" s="14">
        <f>C268/C275*100</f>
        <v>12.311416808306195</v>
      </c>
      <c r="E268" s="38">
        <f t="shared" si="79"/>
        <v>25346018.709999997</v>
      </c>
      <c r="F268" s="14">
        <f>E268/E275*100</f>
        <v>12.734735423067619</v>
      </c>
      <c r="G268" s="13">
        <f t="shared" si="80"/>
        <v>3056</v>
      </c>
      <c r="H268" s="14">
        <f>G268/G275*100</f>
        <v>11.729935132230453</v>
      </c>
      <c r="I268" s="38">
        <f t="shared" si="81"/>
        <v>803071.0400000004</v>
      </c>
      <c r="J268" s="14">
        <f>I268/I275*100</f>
        <v>1.768911151720104</v>
      </c>
      <c r="K268" s="13">
        <f t="shared" si="82"/>
        <v>108375</v>
      </c>
      <c r="L268" s="14">
        <f>K268/K275*100</f>
        <v>12.294231155368452</v>
      </c>
      <c r="M268" s="38">
        <f t="shared" si="83"/>
        <v>26149089.749999996</v>
      </c>
      <c r="N268" s="14">
        <f>M268/M275*100</f>
        <v>10.697997525417447</v>
      </c>
      <c r="O268" s="25"/>
      <c r="P268" s="11"/>
      <c r="Q268" s="11"/>
      <c r="T268" s="27"/>
      <c r="V268" s="27"/>
    </row>
    <row r="269" spans="1:22" ht="12">
      <c r="A269" s="60"/>
      <c r="B269" s="12" t="s">
        <v>7</v>
      </c>
      <c r="C269" s="13">
        <f t="shared" si="78"/>
        <v>50742</v>
      </c>
      <c r="D269" s="14">
        <f>C269/C275*100</f>
        <v>5.931559468729032</v>
      </c>
      <c r="E269" s="38">
        <f t="shared" si="79"/>
        <v>19820650.139999997</v>
      </c>
      <c r="F269" s="14">
        <f>E269/E275*100</f>
        <v>9.958595009894086</v>
      </c>
      <c r="G269" s="13">
        <f t="shared" si="80"/>
        <v>3635</v>
      </c>
      <c r="H269" s="14">
        <f>G269/G275*100</f>
        <v>13.952327946877519</v>
      </c>
      <c r="I269" s="38">
        <f t="shared" si="81"/>
        <v>1525474.8900000001</v>
      </c>
      <c r="J269" s="14">
        <f>I269/I275*100</f>
        <v>3.3601380328569657</v>
      </c>
      <c r="K269" s="13">
        <f t="shared" si="82"/>
        <v>54377</v>
      </c>
      <c r="L269" s="14">
        <f>K269/K275*100</f>
        <v>6.168612756959357</v>
      </c>
      <c r="M269" s="38">
        <f t="shared" si="83"/>
        <v>21346125.029999997</v>
      </c>
      <c r="N269" s="14">
        <f>M269/M275*100</f>
        <v>8.733030286386603</v>
      </c>
      <c r="O269" s="25"/>
      <c r="P269" s="11"/>
      <c r="Q269" s="11"/>
      <c r="T269" s="27"/>
      <c r="V269" s="27"/>
    </row>
    <row r="270" spans="1:22" ht="12">
      <c r="A270" s="60"/>
      <c r="B270" s="12" t="s">
        <v>8</v>
      </c>
      <c r="C270" s="13">
        <f t="shared" si="78"/>
        <v>29189</v>
      </c>
      <c r="D270" s="14">
        <f>C270/C275*100</f>
        <v>3.412090365628704</v>
      </c>
      <c r="E270" s="38">
        <f t="shared" si="79"/>
        <v>21487490.87</v>
      </c>
      <c r="F270" s="14">
        <f>E270/E275*100</f>
        <v>10.79607469188328</v>
      </c>
      <c r="G270" s="13">
        <f t="shared" si="80"/>
        <v>3672</v>
      </c>
      <c r="H270" s="14">
        <f>G270/G275*100</f>
        <v>14.094346140559628</v>
      </c>
      <c r="I270" s="38">
        <f t="shared" si="81"/>
        <v>2960263.5300000003</v>
      </c>
      <c r="J270" s="14">
        <f>I270/I275*100</f>
        <v>6.520522979196608</v>
      </c>
      <c r="K270" s="13">
        <f t="shared" si="82"/>
        <v>32861</v>
      </c>
      <c r="L270" s="14">
        <f>K270/K275*100</f>
        <v>3.727803736992505</v>
      </c>
      <c r="M270" s="38">
        <f t="shared" si="83"/>
        <v>24447754.400000002</v>
      </c>
      <c r="N270" s="14">
        <f>M270/M275*100</f>
        <v>10.001954889202734</v>
      </c>
      <c r="O270" s="25"/>
      <c r="P270" s="11"/>
      <c r="Q270" s="11"/>
      <c r="T270" s="27"/>
      <c r="V270" s="27"/>
    </row>
    <row r="271" spans="1:22" ht="12">
      <c r="A271" s="60"/>
      <c r="B271" s="12" t="s">
        <v>9</v>
      </c>
      <c r="C271" s="13">
        <f t="shared" si="78"/>
        <v>14366</v>
      </c>
      <c r="D271" s="14">
        <f>C271/C275*100</f>
        <v>1.6793343448772469</v>
      </c>
      <c r="E271" s="38">
        <f t="shared" si="79"/>
        <v>20312306.830000006</v>
      </c>
      <c r="F271" s="14">
        <f>E271/E275*100</f>
        <v>10.205620704058079</v>
      </c>
      <c r="G271" s="13">
        <f t="shared" si="80"/>
        <v>2365</v>
      </c>
      <c r="H271" s="14">
        <f>G271/G275*100</f>
        <v>9.077649406978082</v>
      </c>
      <c r="I271" s="38">
        <f t="shared" si="81"/>
        <v>3646015.8499999996</v>
      </c>
      <c r="J271" s="14">
        <f>I271/I275*100</f>
        <v>8.031018148049828</v>
      </c>
      <c r="K271" s="13">
        <f t="shared" si="82"/>
        <v>16731</v>
      </c>
      <c r="L271" s="14">
        <f>K271/K275*100</f>
        <v>1.8979910630723837</v>
      </c>
      <c r="M271" s="38">
        <f t="shared" si="83"/>
        <v>23958322.680000007</v>
      </c>
      <c r="N271" s="14">
        <f>M271/M275*100</f>
        <v>9.801720793887016</v>
      </c>
      <c r="O271" s="25"/>
      <c r="P271" s="11"/>
      <c r="Q271" s="11"/>
      <c r="T271" s="27"/>
      <c r="V271" s="27"/>
    </row>
    <row r="272" spans="1:22" ht="12">
      <c r="A272" s="60"/>
      <c r="B272" s="12" t="s">
        <v>10</v>
      </c>
      <c r="C272" s="13">
        <f t="shared" si="78"/>
        <v>7212</v>
      </c>
      <c r="D272" s="14">
        <f>C272/C275*100</f>
        <v>0.8430571693759366</v>
      </c>
      <c r="E272" s="38">
        <f t="shared" si="79"/>
        <v>21425662.390000008</v>
      </c>
      <c r="F272" s="14">
        <f>E272/E275*100</f>
        <v>10.76500987876927</v>
      </c>
      <c r="G272" s="13">
        <f t="shared" si="80"/>
        <v>1523</v>
      </c>
      <c r="H272" s="14">
        <f>G272/G275*100</f>
        <v>5.8457759183203475</v>
      </c>
      <c r="I272" s="38">
        <f t="shared" si="81"/>
        <v>4984735.3</v>
      </c>
      <c r="J272" s="14">
        <f>I272/I275*100</f>
        <v>10.979793095941865</v>
      </c>
      <c r="K272" s="13">
        <f t="shared" si="82"/>
        <v>8735</v>
      </c>
      <c r="L272" s="14">
        <f>K272/K275*100</f>
        <v>0.990912195083215</v>
      </c>
      <c r="M272" s="38">
        <f t="shared" si="83"/>
        <v>26410397.69000001</v>
      </c>
      <c r="N272" s="14">
        <f>M272/M275*100</f>
        <v>10.804902649925351</v>
      </c>
      <c r="O272" s="25"/>
      <c r="P272" s="11"/>
      <c r="Q272" s="11"/>
      <c r="T272" s="27"/>
      <c r="V272" s="27"/>
    </row>
    <row r="273" spans="1:22" ht="12">
      <c r="A273" s="60"/>
      <c r="B273" s="12" t="s">
        <v>11</v>
      </c>
      <c r="C273" s="13">
        <f t="shared" si="78"/>
        <v>1149</v>
      </c>
      <c r="D273" s="14">
        <f>C273/C275*100</f>
        <v>0.1343140165852678</v>
      </c>
      <c r="E273" s="38">
        <f t="shared" si="79"/>
        <v>7506228.269999999</v>
      </c>
      <c r="F273" s="14">
        <f>E273/E275*100</f>
        <v>3.7713943218185433</v>
      </c>
      <c r="G273" s="13">
        <f t="shared" si="80"/>
        <v>616</v>
      </c>
      <c r="H273" s="14">
        <f>G273/G275*100</f>
        <v>2.364411008329175</v>
      </c>
      <c r="I273" s="38">
        <f t="shared" si="81"/>
        <v>4478310.060000001</v>
      </c>
      <c r="J273" s="14">
        <f>I273/I275*100</f>
        <v>9.864298687690601</v>
      </c>
      <c r="K273" s="13">
        <f t="shared" si="82"/>
        <v>1765</v>
      </c>
      <c r="L273" s="14">
        <f>K273/K275*100</f>
        <v>0.20022438744383225</v>
      </c>
      <c r="M273" s="38">
        <f t="shared" si="83"/>
        <v>11984538.33</v>
      </c>
      <c r="N273" s="14">
        <f>M273/M275*100</f>
        <v>4.903060206813148</v>
      </c>
      <c r="O273" s="25"/>
      <c r="P273" s="11"/>
      <c r="Q273" s="11"/>
      <c r="T273" s="27"/>
      <c r="V273" s="27"/>
    </row>
    <row r="274" spans="1:22" ht="12">
      <c r="A274" s="60"/>
      <c r="B274" s="15" t="s">
        <v>12</v>
      </c>
      <c r="C274" s="16">
        <f t="shared" si="78"/>
        <v>349</v>
      </c>
      <c r="D274" s="17">
        <f>C274/C275*100</f>
        <v>0.04079685969387159</v>
      </c>
      <c r="E274" s="39">
        <f t="shared" si="79"/>
        <v>7070649.34</v>
      </c>
      <c r="F274" s="17">
        <f>E274/E275*100</f>
        <v>3.5525440758339792</v>
      </c>
      <c r="G274" s="16">
        <f t="shared" si="80"/>
        <v>596</v>
      </c>
      <c r="H274" s="17">
        <f>G274/G275*100</f>
        <v>2.287644417149657</v>
      </c>
      <c r="I274" s="39">
        <f t="shared" si="81"/>
        <v>25724798.38</v>
      </c>
      <c r="J274" s="17">
        <f>I274/I275*100</f>
        <v>56.663583249289175</v>
      </c>
      <c r="K274" s="16">
        <f t="shared" si="82"/>
        <v>945</v>
      </c>
      <c r="L274" s="17">
        <f>K274/K275*100</f>
        <v>0.10720229242743426</v>
      </c>
      <c r="M274" s="39">
        <f t="shared" si="83"/>
        <v>32795447.72</v>
      </c>
      <c r="N274" s="17">
        <f>M274/M275*100</f>
        <v>13.417125487265471</v>
      </c>
      <c r="O274" s="25"/>
      <c r="P274" s="11"/>
      <c r="Q274" s="11"/>
      <c r="T274" s="27"/>
      <c r="V274" s="27"/>
    </row>
    <row r="275" spans="1:17" ht="12">
      <c r="A275" s="61"/>
      <c r="B275" s="5" t="s">
        <v>13</v>
      </c>
      <c r="C275" s="19">
        <f>SUM(C266:C274)</f>
        <v>855458</v>
      </c>
      <c r="D275" s="18">
        <f>SUM(D266:D274)</f>
        <v>99.99999999999999</v>
      </c>
      <c r="E275" s="40">
        <f aca="true" t="shared" si="84" ref="E275:N275">SUM(E266:E274)</f>
        <v>199030587.35000005</v>
      </c>
      <c r="F275" s="18">
        <f t="shared" si="84"/>
        <v>99.99999999999999</v>
      </c>
      <c r="G275" s="19">
        <f t="shared" si="84"/>
        <v>26053</v>
      </c>
      <c r="H275" s="18">
        <f t="shared" si="84"/>
        <v>99.99999999999997</v>
      </c>
      <c r="I275" s="40">
        <f t="shared" si="84"/>
        <v>45399173.34</v>
      </c>
      <c r="J275" s="18">
        <f t="shared" si="84"/>
        <v>100</v>
      </c>
      <c r="K275" s="19">
        <f t="shared" si="84"/>
        <v>881511</v>
      </c>
      <c r="L275" s="18">
        <f t="shared" si="84"/>
        <v>100</v>
      </c>
      <c r="M275" s="40">
        <f t="shared" si="84"/>
        <v>244429760.69000006</v>
      </c>
      <c r="N275" s="18">
        <f t="shared" si="84"/>
        <v>100</v>
      </c>
      <c r="O275" s="25"/>
      <c r="P275" s="11"/>
      <c r="Q275" s="11"/>
    </row>
    <row r="276" spans="1:15" ht="12">
      <c r="A276" s="41"/>
      <c r="B276" s="41"/>
      <c r="C276" s="42"/>
      <c r="D276" s="42"/>
      <c r="E276" s="42"/>
      <c r="O276" s="35"/>
    </row>
    <row r="277" spans="1:6" ht="12">
      <c r="A277" s="1" t="s">
        <v>105</v>
      </c>
      <c r="B277" s="20"/>
      <c r="F277" s="1"/>
    </row>
    <row r="278" spans="1:15" ht="12">
      <c r="A278" s="20" t="s">
        <v>74</v>
      </c>
      <c r="F278" s="1"/>
      <c r="O278" s="35"/>
    </row>
    <row r="279" spans="1:15" ht="12">
      <c r="A279" s="20" t="s">
        <v>75</v>
      </c>
      <c r="F279" s="1"/>
      <c r="O279" s="35"/>
    </row>
    <row r="280" spans="1:6" ht="12">
      <c r="A280" s="20" t="s">
        <v>76</v>
      </c>
      <c r="F280" s="1"/>
    </row>
    <row r="283" spans="3:13" ht="12">
      <c r="C283" s="11"/>
      <c r="E283" s="11"/>
      <c r="G283" s="11"/>
      <c r="I283" s="11"/>
      <c r="K283" s="11"/>
      <c r="M283" s="11"/>
    </row>
    <row r="284" spans="3:13" ht="12">
      <c r="C284" s="11"/>
      <c r="E284" s="11"/>
      <c r="G284" s="11"/>
      <c r="I284" s="11"/>
      <c r="K284" s="11"/>
      <c r="M284" s="11"/>
    </row>
    <row r="285" spans="3:13" ht="12">
      <c r="C285" s="11"/>
      <c r="E285" s="11"/>
      <c r="G285" s="11"/>
      <c r="I285" s="11"/>
      <c r="K285" s="11"/>
      <c r="M285" s="11"/>
    </row>
    <row r="286" spans="3:13" ht="12">
      <c r="C286" s="11"/>
      <c r="E286" s="11"/>
      <c r="G286" s="11"/>
      <c r="I286" s="11"/>
      <c r="K286" s="11"/>
      <c r="M286" s="11"/>
    </row>
    <row r="287" spans="3:13" ht="12">
      <c r="C287" s="11"/>
      <c r="E287" s="11"/>
      <c r="G287" s="11"/>
      <c r="I287" s="11"/>
      <c r="K287" s="11"/>
      <c r="M287" s="11"/>
    </row>
    <row r="288" spans="3:13" ht="12">
      <c r="C288" s="11"/>
      <c r="E288" s="11"/>
      <c r="G288" s="11"/>
      <c r="I288" s="11"/>
      <c r="K288" s="11"/>
      <c r="M288" s="11"/>
    </row>
    <row r="289" spans="3:13" ht="12">
      <c r="C289" s="11"/>
      <c r="E289" s="11"/>
      <c r="G289" s="11"/>
      <c r="I289" s="11"/>
      <c r="K289" s="11"/>
      <c r="M289" s="11"/>
    </row>
    <row r="290" spans="3:13" ht="12">
      <c r="C290" s="11"/>
      <c r="E290" s="11"/>
      <c r="G290" s="11"/>
      <c r="I290" s="11"/>
      <c r="K290" s="11"/>
      <c r="M290" s="11"/>
    </row>
    <row r="291" spans="3:13" ht="12">
      <c r="C291" s="11"/>
      <c r="E291" s="11"/>
      <c r="G291" s="11"/>
      <c r="I291" s="11"/>
      <c r="K291" s="11"/>
      <c r="M291" s="11"/>
    </row>
    <row r="292" spans="3:13" ht="12">
      <c r="C292" s="11"/>
      <c r="E292" s="11"/>
      <c r="G292" s="11"/>
      <c r="I292" s="11"/>
      <c r="K292" s="11"/>
      <c r="M292" s="11"/>
    </row>
    <row r="293" ht="12">
      <c r="C293" s="11"/>
    </row>
    <row r="294" spans="3:9" ht="12">
      <c r="C294" s="11"/>
      <c r="E294" s="11"/>
      <c r="G294" s="11"/>
      <c r="I294" s="11"/>
    </row>
    <row r="295" spans="3:9" ht="12">
      <c r="C295" s="11"/>
      <c r="E295" s="11"/>
      <c r="G295" s="11"/>
      <c r="I295" s="11"/>
    </row>
    <row r="296" spans="3:9" ht="12">
      <c r="C296" s="11"/>
      <c r="E296" s="11"/>
      <c r="G296" s="11"/>
      <c r="I296" s="11"/>
    </row>
  </sheetData>
  <sheetProtection/>
  <mergeCells count="33">
    <mergeCell ref="A186:A195"/>
    <mergeCell ref="A196:A205"/>
    <mergeCell ref="A246:A255"/>
    <mergeCell ref="A256:A265"/>
    <mergeCell ref="A266:A275"/>
    <mergeCell ref="A206:A215"/>
    <mergeCell ref="A216:A225"/>
    <mergeCell ref="A226:A235"/>
    <mergeCell ref="A236:A245"/>
    <mergeCell ref="A126:A135"/>
    <mergeCell ref="A136:A145"/>
    <mergeCell ref="A146:A155"/>
    <mergeCell ref="A156:A1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6:A15"/>
    <mergeCell ref="A16:A25"/>
    <mergeCell ref="A26:A35"/>
    <mergeCell ref="A36:A45"/>
    <mergeCell ref="A46:A55"/>
    <mergeCell ref="A56:A65"/>
    <mergeCell ref="A1:N1"/>
    <mergeCell ref="A3:N3"/>
    <mergeCell ref="A4:B5"/>
    <mergeCell ref="C4:F4"/>
    <mergeCell ref="G4:J4"/>
    <mergeCell ref="K4:N4"/>
  </mergeCells>
  <printOptions/>
  <pageMargins left="0.5905511811023623" right="0.5905511811023623" top="0.5905511811023623" bottom="0.5905511811023623" header="0.5118110236220472" footer="0.3937007874015748"/>
  <pageSetup firstPageNumber="160" useFirstPageNumber="1" horizontalDpi="300" verticalDpi="3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M6:M14 K6:K15 L6:L14 M15:M24 K16:K24 L16:L24 K26:K34 M25:M34 L26:L34 K35:K44 M35:M44 K45:K54 M45:M55 L36:L44 K55:K64 M56:M64 L54 L46:L53 L55:L64 K65:K69 M65:M74 L66:L69 M75:M85 K86:K94 L86:M94 K95:M104 K105:M114 K116:M124 K125:M125 K135:M135 K146:M154 K155:M164 K165:M174 K175:M184 K185:M194 K195:M204 K205:M214 K215:M224 K225:M234 K235:M235 K246:M254 K255:M256 L236:L244 L245 L136:L144 L145 D266:M274 G265:J265 K115:M115 K80:K84 L71:L74 K75:K78 K70:K74 K79:L79 L70 L75:L78 K85:L85 L80:L84 K127:M134 L126:M126 L265:M265 K258:M264 L257:M2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2018-10-03T02:05:41Z</cp:lastPrinted>
  <dcterms:created xsi:type="dcterms:W3CDTF">2000-08-18T02:37:48Z</dcterms:created>
  <dcterms:modified xsi:type="dcterms:W3CDTF">2019-10-24T01:53:19Z</dcterms:modified>
  <cp:category/>
  <cp:version/>
  <cp:contentType/>
  <cp:contentStatus/>
</cp:coreProperties>
</file>