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" windowWidth="14328" windowHeight="8568" tabRatio="536" activeTab="2"/>
  </bookViews>
  <sheets>
    <sheet name="入力シート" sheetId="1" r:id="rId1"/>
    <sheet name="事業者連名用別紙" sheetId="2" r:id="rId2"/>
    <sheet name="印刷用" sheetId="3" r:id="rId3"/>
  </sheets>
  <definedNames>
    <definedName name="_xlnm.Print_Area" localSheetId="2">'印刷用'!$B$1:$BJ$67</definedName>
    <definedName name="_xlnm.Print_Area" localSheetId="1">'事業者連名用別紙'!$A$1:$K$42</definedName>
    <definedName name="_xlnm.Print_Area" localSheetId="0">'入力シート'!$A$1:$AE$61</definedName>
  </definedNames>
  <calcPr fullCalcOnLoad="1"/>
</workbook>
</file>

<file path=xl/comments1.xml><?xml version="1.0" encoding="utf-8"?>
<comments xmlns="http://schemas.openxmlformats.org/spreadsheetml/2006/main">
  <authors>
    <author>TAIMSuser</author>
    <author>東京都都市整備局</author>
    <author>M.N.</author>
    <author>東京都</author>
  </authors>
  <commentList>
    <comment ref="W38" authorId="0">
      <text>
        <r>
          <rPr>
            <b/>
            <sz val="9"/>
            <rFont val="ＭＳ Ｐゴシック"/>
            <family val="3"/>
          </rPr>
          <t>１を入力:</t>
        </r>
        <r>
          <rPr>
            <sz val="9"/>
            <rFont val="ＭＳ Ｐゴシック"/>
            <family val="3"/>
          </rPr>
          <t xml:space="preserve">
　　建築物上緑化が困難な場合
　　（④＜B　となるとき）</t>
        </r>
      </text>
    </comment>
    <comment ref="F17" authorId="0">
      <text>
        <r>
          <rPr>
            <b/>
            <sz val="9"/>
            <rFont val="ＭＳ Ｐゴシック"/>
            <family val="3"/>
          </rPr>
          <t>リストから選択:</t>
        </r>
        <r>
          <rPr>
            <sz val="9"/>
            <rFont val="ＭＳ Ｐゴシック"/>
            <family val="3"/>
          </rPr>
          <t xml:space="preserve">
区市町村名をリストから選択してください
</t>
        </r>
      </text>
    </comment>
    <comment ref="D12" authorId="0">
      <text>
        <r>
          <rPr>
            <b/>
            <sz val="9"/>
            <rFont val="ＭＳ Ｐゴシック"/>
            <family val="3"/>
          </rPr>
          <t>入力例:</t>
        </r>
        <r>
          <rPr>
            <sz val="9"/>
            <rFont val="ＭＳ Ｐゴシック"/>
            <family val="3"/>
          </rPr>
          <t xml:space="preserve">
　　</t>
        </r>
        <r>
          <rPr>
            <sz val="10"/>
            <rFont val="ＭＳ Ｐゴシック"/>
            <family val="3"/>
          </rPr>
          <t>03-1234-5678</t>
        </r>
      </text>
    </comment>
    <comment ref="R12" authorId="0">
      <text>
        <r>
          <rPr>
            <b/>
            <sz val="9"/>
            <rFont val="ＭＳ Ｐゴシック"/>
            <family val="3"/>
          </rPr>
          <t>入力例:
　　</t>
        </r>
        <r>
          <rPr>
            <sz val="10"/>
            <rFont val="ＭＳ Ｐゴシック"/>
            <family val="3"/>
          </rPr>
          <t>03-1234-5678</t>
        </r>
      </text>
    </comment>
    <comment ref="W39" authorId="0">
      <text>
        <r>
          <rPr>
            <b/>
            <sz val="9"/>
            <rFont val="ＭＳ Ｐゴシック"/>
            <family val="3"/>
          </rPr>
          <t>1を入力:</t>
        </r>
        <r>
          <rPr>
            <sz val="9"/>
            <rFont val="ＭＳ Ｐゴシック"/>
            <family val="3"/>
          </rPr>
          <t xml:space="preserve">
　地上部緑化が困難な場合
　（①＜A　となるとき）</t>
        </r>
      </text>
    </comment>
    <comment ref="X6" authorId="0">
      <text>
        <r>
          <rPr>
            <b/>
            <sz val="9"/>
            <rFont val="ＭＳ Ｐゴシック"/>
            <family val="3"/>
          </rPr>
          <t>入力例:
　　</t>
        </r>
        <r>
          <rPr>
            <sz val="10"/>
            <rFont val="ＭＳ Ｐゴシック"/>
            <family val="3"/>
          </rPr>
          <t>2005/4/1</t>
        </r>
        <r>
          <rPr>
            <sz val="9"/>
            <rFont val="ＭＳ Ｐゴシック"/>
            <family val="3"/>
          </rPr>
          <t xml:space="preserve">
</t>
        </r>
      </text>
    </comment>
    <comment ref="L51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2008/10/21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7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2008/10/21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3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2008/11/10</t>
        </r>
      </text>
    </comment>
    <comment ref="Y2" authorId="1">
      <text>
        <r>
          <rPr>
            <sz val="10"/>
            <rFont val="HG丸ｺﾞｼｯｸM-PRO"/>
            <family val="3"/>
          </rPr>
          <t>リストから選択</t>
        </r>
      </text>
    </comment>
    <comment ref="Y3" authorId="1">
      <text>
        <r>
          <rPr>
            <sz val="10"/>
            <rFont val="HG丸ｺﾞｼｯｸM-PRO"/>
            <family val="3"/>
          </rPr>
          <t>リストから選択</t>
        </r>
      </text>
    </comment>
    <comment ref="E18" authorId="1">
      <text>
        <r>
          <rPr>
            <sz val="10"/>
            <rFont val="HG丸ｺﾞｼｯｸM-PRO"/>
            <family val="3"/>
          </rPr>
          <t>床面積が２，０００㎡
以上の用途を列記してください。</t>
        </r>
      </text>
    </comment>
    <comment ref="F61" authorId="2">
      <text>
        <r>
          <rPr>
            <sz val="10"/>
            <rFont val="HG丸ｺﾞｼｯｸM-PRO"/>
            <family val="3"/>
          </rPr>
          <t>都市計画決定権者、
許可権者を記入して下さい。
（東京都、○○区など）</t>
        </r>
      </text>
    </comment>
    <comment ref="L49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2008/10/21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Y49" authorId="1">
      <text>
        <r>
          <rPr>
            <sz val="10"/>
            <rFont val="HG丸ｺﾞｼｯｸM-PRO"/>
            <family val="3"/>
          </rPr>
          <t>「許可」または
「告示」の別を記入して下さい。</t>
        </r>
      </text>
    </comment>
    <comment ref="L45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2008/11/10</t>
        </r>
      </text>
    </comment>
    <comment ref="H42" authorId="3">
      <text>
        <r>
          <rPr>
            <b/>
            <sz val="9"/>
            <rFont val="MS P ゴシック"/>
            <family val="3"/>
          </rPr>
          <t xml:space="preserve">1を入力:
</t>
        </r>
        <r>
          <rPr>
            <sz val="9"/>
            <rFont val="MS P ゴシック"/>
            <family val="3"/>
          </rPr>
          <t xml:space="preserve">検討済みの場合
</t>
        </r>
      </text>
    </comment>
  </commentList>
</comments>
</file>

<file path=xl/sharedStrings.xml><?xml version="1.0" encoding="utf-8"?>
<sst xmlns="http://schemas.openxmlformats.org/spreadsheetml/2006/main" count="414" uniqueCount="276">
  <si>
    <t>名称</t>
  </si>
  <si>
    <t>所在地</t>
  </si>
  <si>
    <t>基準</t>
  </si>
  <si>
    <t>地上部</t>
  </si>
  <si>
    <t>既存樹木</t>
  </si>
  <si>
    <t>植栽樹木</t>
  </si>
  <si>
    <t>計</t>
  </si>
  <si>
    <t>建築物上</t>
  </si>
  <si>
    <t>壁　　　面</t>
  </si>
  <si>
    <t>屋　　　上</t>
  </si>
  <si>
    <t>ベランダ等</t>
  </si>
  <si>
    <t>合計</t>
  </si>
  <si>
    <t>緑化面積の　　　　振り替え</t>
  </si>
  <si>
    <t>緑　　化　　面　　積</t>
  </si>
  <si>
    <t>地上部の緑化面積</t>
  </si>
  <si>
    <t>法定建ぺい率　</t>
  </si>
  <si>
    <t>敷地面積</t>
  </si>
  <si>
    <t>地　上　部</t>
  </si>
  <si>
    <t>樹木の緑化面積</t>
  </si>
  <si>
    <t>樹木（固定式植栽基盤）の面積</t>
  </si>
  <si>
    <t>建築物上の緑化面積</t>
  </si>
  <si>
    <t>建築面積</t>
  </si>
  <si>
    <t>本</t>
  </si>
  <si>
    <t>高　木</t>
  </si>
  <si>
    <t>建築物上（又は地上部）緑化が困難な理由</t>
  </si>
  <si>
    <t>中　木</t>
  </si>
  <si>
    <t>芝・草花等の面積</t>
  </si>
  <si>
    <t>振替面積</t>
  </si>
  <si>
    <t>緑地管理者</t>
  </si>
  <si>
    <t>緑化面積計</t>
  </si>
  <si>
    <t>振替</t>
  </si>
  <si>
    <t>場所</t>
  </si>
  <si>
    <t>屋上面積（利用可能部分）</t>
  </si>
  <si>
    <t>低　木</t>
  </si>
  <si>
    <t>受付処理欄</t>
  </si>
  <si>
    <t>㎡</t>
  </si>
  <si>
    <t>東京都知事　殿</t>
  </si>
  <si>
    <t>電話</t>
  </si>
  <si>
    <t>氏名</t>
  </si>
  <si>
    <t>担当者：</t>
  </si>
  <si>
    <t>印</t>
  </si>
  <si>
    <t>東京都</t>
  </si>
  <si>
    <t>年月日</t>
  </si>
  <si>
    <t>基準の適否</t>
  </si>
  <si>
    <t>建物上</t>
  </si>
  <si>
    <t>住所</t>
  </si>
  <si>
    <t>住所　</t>
  </si>
  <si>
    <t>（法人にあっては、所在地、名称及び代表者）</t>
  </si>
  <si>
    <t>千代田区</t>
  </si>
  <si>
    <t>中央区</t>
  </si>
  <si>
    <t>文京区</t>
  </si>
  <si>
    <t>台東区</t>
  </si>
  <si>
    <t>墨田区</t>
  </si>
  <si>
    <t>目黒区</t>
  </si>
  <si>
    <t>大田区</t>
  </si>
  <si>
    <t>世田谷区</t>
  </si>
  <si>
    <t>中野区</t>
  </si>
  <si>
    <t>杉並区</t>
  </si>
  <si>
    <t>北区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</si>
  <si>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</si>
  <si>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</si>
  <si>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</si>
  <si>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</si>
  <si>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</si>
  <si>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</si>
  <si>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</si>
  <si>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</si>
  <si>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</si>
  <si>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</si>
  <si>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</si>
  <si>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</si>
  <si>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</si>
  <si>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</si>
  <si>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</si>
  <si>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</si>
  <si>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</si>
  <si>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</si>
  <si>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国立市</t>
  </si>
  <si>
    <t>西東京市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</si>
  <si>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</si>
  <si>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</si>
  <si>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</si>
  <si>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</si>
  <si>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</si>
  <si>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</si>
  <si>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</si>
  <si>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</si>
  <si>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</si>
  <si>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</si>
  <si>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</si>
  <si>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</si>
  <si>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奥多摩町</t>
  </si>
  <si>
    <t>檜原村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</si>
  <si>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</si>
  <si>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</si>
  <si>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</si>
  <si>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</si>
  <si>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</si>
  <si>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</si>
  <si>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</si>
  <si>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</si>
  <si>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</si>
  <si>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東京都知事　殿</t>
  </si>
  <si>
    <t>住 所</t>
  </si>
  <si>
    <t>電 話</t>
  </si>
  <si>
    <t>氏 名</t>
  </si>
  <si>
    <t>（法人にあっては、所在地、名称及び代表者）</t>
  </si>
  <si>
    <t>名　　　　称</t>
  </si>
  <si>
    <t>所　在　地</t>
  </si>
  <si>
    <t>樹木の緑化面積</t>
  </si>
  <si>
    <t>高　　　木</t>
  </si>
  <si>
    <t>中　　　木</t>
  </si>
  <si>
    <t>低　　　木</t>
  </si>
  <si>
    <t>植栽樹木</t>
  </si>
  <si>
    <t>建築物上</t>
  </si>
  <si>
    <t>芝・　草　花　等　の　面　積</t>
  </si>
  <si>
    <t>屋　　上</t>
  </si>
  <si>
    <t>壁　　面</t>
  </si>
  <si>
    <t>ﾍﾞﾗﾝﾀﾞ等</t>
  </si>
  <si>
    <t>合　　計</t>
  </si>
  <si>
    <t>建築物上（又は地上部）緑化が困難な理由</t>
  </si>
  <si>
    <t>振替面積</t>
  </si>
  <si>
    <t>処　　　　　理　　　　　欄</t>
  </si>
  <si>
    <t>緑化面積
の振替</t>
  </si>
  <si>
    <t>〒</t>
  </si>
  <si>
    <t>〒１００－１２３４</t>
  </si>
  <si>
    <t>港区</t>
  </si>
  <si>
    <t>新宿区</t>
  </si>
  <si>
    <t>江東区</t>
  </si>
  <si>
    <t>品川区</t>
  </si>
  <si>
    <t>渋谷区</t>
  </si>
  <si>
    <t>豊島区</t>
  </si>
  <si>
    <t>適用制度</t>
  </si>
  <si>
    <t>荒川区</t>
  </si>
  <si>
    <t>①</t>
  </si>
  <si>
    <t>②</t>
  </si>
  <si>
    <t>③</t>
  </si>
  <si>
    <t>④＝②＋③</t>
  </si>
  <si>
    <t>総合</t>
  </si>
  <si>
    <t>建築物上</t>
  </si>
  <si>
    <t xml:space="preserve"> 法定建ぺい率</t>
  </si>
  <si>
    <t xml:space="preserve"> 敷地面積</t>
  </si>
  <si>
    <t xml:space="preserve"> 建築面積</t>
  </si>
  <si>
    <t xml:space="preserve"> 地上部の緑化面積</t>
  </si>
  <si>
    <t xml:space="preserve"> 建築物上の緑化面積</t>
  </si>
  <si>
    <t xml:space="preserve"> 緑化面積計</t>
  </si>
  <si>
    <t>総合設計</t>
  </si>
  <si>
    <t>総　合</t>
  </si>
  <si>
    <t>※印刷は「印刷用シート（３枚目）」をご利用ください</t>
  </si>
  <si>
    <r>
      <t xml:space="preserve"> 屋上面積</t>
    </r>
    <r>
      <rPr>
        <sz val="8"/>
        <rFont val="HG丸ｺﾞｼｯｸM-PRO"/>
        <family val="3"/>
      </rPr>
      <t>（利用可能部分）</t>
    </r>
  </si>
  <si>
    <t>㎡</t>
  </si>
  <si>
    <t xml:space="preserve"> A</t>
  </si>
  <si>
    <t xml:space="preserve"> Ｂ</t>
  </si>
  <si>
    <t xml:space="preserve"> C=A+B</t>
  </si>
  <si>
    <t>緑　化　面　積</t>
  </si>
  <si>
    <t>㎡</t>
  </si>
  <si>
    <t>㎡</t>
  </si>
  <si>
    <r>
      <t>樹木</t>
    </r>
    <r>
      <rPr>
        <sz val="8"/>
        <rFont val="HG丸ｺﾞｼｯｸM-PRO"/>
        <family val="3"/>
      </rPr>
      <t>(固定式植栽基盤）</t>
    </r>
    <r>
      <rPr>
        <sz val="10"/>
        <rFont val="HG丸ｺﾞｼｯｸM-PRO"/>
        <family val="3"/>
      </rPr>
      <t>の面積</t>
    </r>
  </si>
  <si>
    <t>㎡</t>
  </si>
  <si>
    <t>㎡</t>
  </si>
  <si>
    <t>㎡</t>
  </si>
  <si>
    <t xml:space="preserve"> ②</t>
  </si>
  <si>
    <t xml:space="preserve"> ③</t>
  </si>
  <si>
    <t xml:space="preserve"> ④=②+③</t>
  </si>
  <si>
    <t xml:space="preserve"> ⑤=①+②</t>
  </si>
  <si>
    <t xml:space="preserve"> ⑥=③+⑤</t>
  </si>
  <si>
    <t>㎡</t>
  </si>
  <si>
    <t>㎡</t>
  </si>
  <si>
    <t>〒</t>
  </si>
  <si>
    <t>㎡</t>
  </si>
  <si>
    <t>Ａ</t>
  </si>
  <si>
    <t>Ｂ</t>
  </si>
  <si>
    <t>C=A+B</t>
  </si>
  <si>
    <t>⑤＝①＋②</t>
  </si>
  <si>
    <t>③</t>
  </si>
  <si>
    <t>⑥＝⑤＋③</t>
  </si>
  <si>
    <t>㎡</t>
  </si>
  <si>
    <t>東京都知事　殿</t>
  </si>
  <si>
    <t>　　　　〒</t>
  </si>
  <si>
    <t>　　　　〒</t>
  </si>
  <si>
    <t>受　付　番　号　・　受　付　年　月　日</t>
  </si>
  <si>
    <t>号</t>
  </si>
  <si>
    <t>（添付図書）</t>
  </si>
  <si>
    <t>①</t>
  </si>
  <si>
    <t>②</t>
  </si>
  <si>
    <t>割増容積率（合計）</t>
  </si>
  <si>
    <t>計画容積率</t>
  </si>
  <si>
    <t>計画緑化率</t>
  </si>
  <si>
    <t>敷地緑化率</t>
  </si>
  <si>
    <t>容積率</t>
  </si>
  <si>
    <t>割増合計</t>
  </si>
  <si>
    <t>タイプ</t>
  </si>
  <si>
    <t>都市計画決定・特定行政庁</t>
  </si>
  <si>
    <t>◎ 諸制度（決定告示・許可）年月日･番号</t>
  </si>
  <si>
    <r>
      <t>◎ 諸制度（告示・許可）年月日・番号　　</t>
    </r>
    <r>
      <rPr>
        <sz val="11"/>
        <rFont val="HG丸ｺﾞｼｯｸM-PRO"/>
        <family val="3"/>
      </rPr>
      <t>　　</t>
    </r>
  </si>
  <si>
    <t>再開発等促進区</t>
  </si>
  <si>
    <t>特定街区</t>
  </si>
  <si>
    <t>高度利用地区</t>
  </si>
  <si>
    <t>街区再編まちづくり制度</t>
  </si>
  <si>
    <t>機能更新型高度利用地区</t>
  </si>
  <si>
    <t>一般型</t>
  </si>
  <si>
    <t>都心居住推進型</t>
  </si>
  <si>
    <t>住宅複合型</t>
  </si>
  <si>
    <t>市街地住宅総合設計</t>
  </si>
  <si>
    <t>市街地複合住宅総合設計</t>
  </si>
  <si>
    <t>都心居住型総合設計</t>
  </si>
  <si>
    <t>業務商業育成型等総合設計</t>
  </si>
  <si>
    <t>［代理人・設計者］</t>
  </si>
  <si>
    <t>［事業者・建築主］</t>
  </si>
  <si>
    <t>適用緑化条例</t>
  </si>
  <si>
    <t>タイプ</t>
  </si>
  <si>
    <t>緑化対象地面積</t>
  </si>
  <si>
    <t>◎　緑化計画の策定に当たっては、①≧Ａ、④≧Ｂ、⑥≧Ｃとなるようにしてください。</t>
  </si>
  <si>
    <t>国分寺市</t>
  </si>
  <si>
    <t>建築物の主要用途</t>
  </si>
  <si>
    <t>法定容積率　</t>
  </si>
  <si>
    <t>述べ床面積</t>
  </si>
  <si>
    <t>容積対象延べ面積</t>
  </si>
  <si>
    <t>緑化対象地</t>
  </si>
  <si>
    <t>面積</t>
  </si>
  <si>
    <t>率</t>
  </si>
  <si>
    <t>緑化基準値</t>
  </si>
  <si>
    <t xml:space="preserve"> 法定容積率</t>
  </si>
  <si>
    <t>◎緑化計画の策定に当たっては、①≧Ａ，④≧Ｂ，⑥≧Ｃとなるようにしてください。</t>
  </si>
  <si>
    <t>〔代理人・設計者〕</t>
  </si>
  <si>
    <t>〔事業者・建築主〕</t>
  </si>
  <si>
    <t>緑　化　完　了　報　告　書</t>
  </si>
  <si>
    <t>◎ 緑化計画報告書受付年月日･番号</t>
  </si>
  <si>
    <t>緑　化　完　了　報　告　書</t>
  </si>
  <si>
    <t>◎ 緑化計画書受付年月日・番号　　　　　　</t>
  </si>
  <si>
    <t>◎ 緑化完了書受付年月日・番号　　　　　　</t>
  </si>
  <si>
    <t>割増容積率の増減</t>
  </si>
  <si>
    <t>◎ 緑化計画書受付年月日・番号</t>
  </si>
  <si>
    <t>◎ 緑化計画報告書受付年月日・番号</t>
  </si>
  <si>
    <t>◎ 緑化完了書受付年月日・番号</t>
  </si>
  <si>
    <t>延べ面積</t>
  </si>
  <si>
    <t>イ</t>
  </si>
  <si>
    <t>ウ</t>
  </si>
  <si>
    <t>ア</t>
  </si>
  <si>
    <t>地上部　　　　アーイ</t>
  </si>
  <si>
    <t>合計　　　　アーイ＋ウ</t>
  </si>
  <si>
    <r>
      <t>総合　　　　　　</t>
    </r>
    <r>
      <rPr>
        <sz val="6"/>
        <rFont val="HG丸ｺﾞｼｯｸM-PRO"/>
        <family val="3"/>
      </rPr>
      <t>⑥÷（アーイ＋ウ）</t>
    </r>
  </si>
  <si>
    <t>敷地緑化率　⑥÷ア</t>
  </si>
  <si>
    <t>基準容積率</t>
  </si>
  <si>
    <t>その他割増</t>
  </si>
  <si>
    <t>東京都知事</t>
  </si>
  <si>
    <t>許可</t>
  </si>
  <si>
    <t>◎ みどりの計画書協議完了確認年月日･番号</t>
  </si>
  <si>
    <r>
      <t>◎ みどりの計画書協議完了確認年月日・番号　　</t>
    </r>
    <r>
      <rPr>
        <sz val="11"/>
        <rFont val="HG丸ｺﾞｼｯｸM-PRO"/>
        <family val="3"/>
      </rPr>
      <t>　　</t>
    </r>
  </si>
  <si>
    <t>有効公開空地率</t>
  </si>
  <si>
    <t>割増容積率②（その他）</t>
  </si>
  <si>
    <r>
      <t>地上部　　     　</t>
    </r>
    <r>
      <rPr>
        <sz val="6"/>
        <rFont val="HG丸ｺﾞｼｯｸM-PRO"/>
        <family val="3"/>
      </rPr>
      <t>①÷（アーイ）</t>
    </r>
  </si>
  <si>
    <t>公開空地等</t>
  </si>
  <si>
    <t>公開空地等の有効面積</t>
  </si>
  <si>
    <t>公開空地等による割増</t>
  </si>
  <si>
    <t>　位置図・配置図（建築敷地、接道状況等を示すもの）、緑化の完了状況を示す平面図（屋上も含む）、立面図、写真、緑化面積等計算図表、建築物立面図（２面以上）、樹木等一覧表（別紙）を添付すること。</t>
  </si>
  <si>
    <t>　配置図、有効（公開）空地配置図、有効（公開）空地面積表、屋上緑化を割増容積率の対象としている場合は、屋上平面図も添付すること。</t>
  </si>
  <si>
    <t>割増容積率①（公開空地等）</t>
  </si>
  <si>
    <t>建築物上 　     ④÷ウ</t>
  </si>
  <si>
    <t>建築物上 　ウ</t>
  </si>
  <si>
    <t>地上部</t>
  </si>
  <si>
    <t>様式１－２－３</t>
  </si>
  <si>
    <t xml:space="preserve"> 東京都総合設計要綱実施細目の規定により、下記のとおり緑化完了報告書を提出します。</t>
  </si>
  <si>
    <t>様式1-2-3</t>
  </si>
  <si>
    <t>様式1-2-3</t>
  </si>
  <si>
    <t xml:space="preserve"> 東京都総合設計要綱実施細目の規定により、下記のとおり緑化完了報告書を提出します。</t>
  </si>
  <si>
    <t xml:space="preserve"> 東京都総合設計要綱実施細目の規定により、下記のとおり緑化完了報告書を提出します。</t>
  </si>
  <si>
    <t>住宅供給促進型</t>
  </si>
  <si>
    <t>共同住宅建替誘導型</t>
  </si>
  <si>
    <t>長期優良住宅型</t>
  </si>
  <si>
    <t>――――――――――</t>
  </si>
  <si>
    <t>◎ ツリーバンクの樹木の活用</t>
  </si>
  <si>
    <t>㎡（</t>
  </si>
  <si>
    <t>本）活用</t>
  </si>
  <si>
    <t xml:space="preserve">  ㎡（</t>
  </si>
  <si>
    <t>本）活用]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</si>
</sst>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&quot;年&quot;m&quot;月&quot;d&quot;日&quot;;@"/>
    <numFmt numFmtId="178" formatCode="0.00_ "/>
    <numFmt numFmtId="179" formatCode="[$-411]ggge&quot;年&quot;m&quot;月&quot;d&quot;日&quot;;@"/>
    <numFmt numFmtId="180" formatCode="0.0%"/>
    <numFmt numFmtId="181" formatCode="0.0_ "/>
    <numFmt numFmtId="182" formatCode="0_);[Red]\(0\)"/>
    <numFmt numFmtId="183" formatCode="0.00_);[Red]\(0.00\)"/>
    <numFmt numFmtId="184" formatCode="[$-411]ggge&quot;年&quot;m&quot;月&quot;"/>
    <numFmt numFmtId="185" formatCode="#,##0.0"/>
    <numFmt numFmtId="186" formatCode="#,##0_ "/>
    <numFmt numFmtId="187" formatCode="#,##0.0_ "/>
    <numFmt numFmtId="188" formatCode="#,##0.0;[Red]\-#,##0.0"/>
    <numFmt numFmtId="189" formatCode="[$-411]ggge&quot;年&quot;m&quot;月&quot;;@"/>
    <numFmt numFmtId="190" formatCode="#,##0.00_ ;[Red]\-#,##0.00\ "/>
    <numFmt numFmtId="191" formatCode="#,##0.00_ "/>
    <numFmt numFmtId="192" formatCode="#,##0.0&quot;㎡&quot;"/>
    <numFmt numFmtId="193" formatCode="#,##0.00&quot;㎡&quot;"/>
    <numFmt numFmtId="194" formatCode="\(0\)"/>
    <numFmt numFmtId="195" formatCode="#,##0.00&quot;％&quot;"/>
    <numFmt numFmtId="196" formatCode="yyyy/m/d;@"/>
  </numFmts>
  <fonts count="62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sz val="18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1"/>
      <color indexed="14"/>
      <name val="HG丸ｺﾞｼｯｸM-PRO"/>
      <family val="3"/>
    </font>
    <font>
      <sz val="9.5"/>
      <name val="HG丸ｺﾞｼｯｸM-PRO"/>
      <family val="3"/>
    </font>
    <font>
      <sz val="11"/>
      <color indexed="9"/>
      <name val="HG丸ｺﾞｼｯｸM-PRO"/>
      <family val="3"/>
    </font>
    <font>
      <sz val="15"/>
      <name val="HG丸ｺﾞｼｯｸM-PRO"/>
      <family val="3"/>
    </font>
    <font>
      <sz val="7"/>
      <name val="HG丸ｺﾞｼｯｸM-PRO"/>
      <family val="3"/>
    </font>
    <font>
      <sz val="14"/>
      <name val="HG丸ｺﾞｼｯｸM-PRO"/>
      <family val="3"/>
    </font>
    <font>
      <sz val="11"/>
      <color indexed="8"/>
      <name val="HG丸ｺﾞｼｯｸM-PRO"/>
      <family val="3"/>
    </font>
    <font>
      <sz val="11"/>
      <color indexed="43"/>
      <name val="HG丸ｺﾞｼｯｸM-PRO"/>
      <family val="3"/>
    </font>
    <font>
      <sz val="6"/>
      <name val="HG丸ｺﾞｼｯｸM-PRO"/>
      <family val="3"/>
    </font>
    <font>
      <b/>
      <sz val="9"/>
      <name val="MS P ゴシック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sz val="10"/>
      <color indexed="10"/>
      <name val="HG丸ｺﾞｼｯｸM-PRO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rgb="FFFF0000"/>
      <name val="HG丸ｺﾞｼｯｸM-PRO"/>
      <family val="3"/>
    </font>
    <font>
      <sz val="10"/>
      <color rgb="FFFF0000"/>
      <name val="HG丸ｺﾞｼｯｸM-PRO"/>
      <family val="3"/>
    </font>
    <font>
      <b/>
      <sz val="8"/>
      <name val="ＭＳ Ｐゴシック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55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mediumGray">
        <bgColor indexed="43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591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58" fontId="5" fillId="0" borderId="0" xfId="57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188" fontId="5" fillId="0" borderId="13" xfId="48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5" fillId="0" borderId="41" xfId="0" applyFont="1" applyFill="1" applyBorder="1" applyAlignment="1">
      <alignment horizontal="left" vertical="center"/>
    </xf>
    <xf numFmtId="0" fontId="8" fillId="34" borderId="22" xfId="0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8" fillId="34" borderId="0" xfId="0" applyFont="1" applyFill="1" applyAlignment="1" applyProtection="1">
      <alignment vertical="center"/>
      <protection/>
    </xf>
    <xf numFmtId="0" fontId="5" fillId="35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8" fillId="35" borderId="0" xfId="0" applyFont="1" applyFill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 wrapText="1"/>
      <protection/>
    </xf>
    <xf numFmtId="0" fontId="15" fillId="34" borderId="0" xfId="0" applyFont="1" applyFill="1" applyAlignment="1" applyProtection="1">
      <alignment vertical="center"/>
      <protection/>
    </xf>
    <xf numFmtId="0" fontId="5" fillId="34" borderId="29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16" fillId="35" borderId="0" xfId="0" applyFont="1" applyFill="1" applyAlignment="1" applyProtection="1">
      <alignment horizontal="left"/>
      <protection/>
    </xf>
    <xf numFmtId="0" fontId="16" fillId="35" borderId="0" xfId="0" applyFont="1" applyFill="1" applyAlignment="1" applyProtection="1">
      <alignment horizontal="left" vertical="center"/>
      <protection/>
    </xf>
    <xf numFmtId="0" fontId="16" fillId="35" borderId="0" xfId="0" applyFont="1" applyFill="1" applyAlignment="1" applyProtection="1">
      <alignment horizontal="right" vertical="center" wrapText="1"/>
      <protection/>
    </xf>
    <xf numFmtId="0" fontId="8" fillId="34" borderId="3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8" fillId="34" borderId="42" xfId="0" applyFont="1" applyFill="1" applyBorder="1" applyAlignment="1" applyProtection="1">
      <alignment vertical="center"/>
      <protection/>
    </xf>
    <xf numFmtId="0" fontId="8" fillId="34" borderId="28" xfId="0" applyFont="1" applyFill="1" applyBorder="1" applyAlignment="1" applyProtection="1">
      <alignment vertical="center"/>
      <protection/>
    </xf>
    <xf numFmtId="0" fontId="5" fillId="0" borderId="42" xfId="0" applyFont="1" applyFill="1" applyBorder="1" applyAlignment="1" applyProtection="1">
      <alignment vertical="center"/>
      <protection/>
    </xf>
    <xf numFmtId="0" fontId="8" fillId="34" borderId="29" xfId="0" applyFont="1" applyFill="1" applyBorder="1" applyAlignment="1" applyProtection="1">
      <alignment vertical="center"/>
      <protection/>
    </xf>
    <xf numFmtId="0" fontId="8" fillId="34" borderId="43" xfId="0" applyFont="1" applyFill="1" applyBorder="1" applyAlignment="1" applyProtection="1">
      <alignment vertical="center"/>
      <protection/>
    </xf>
    <xf numFmtId="188" fontId="8" fillId="34" borderId="19" xfId="48" applyNumberFormat="1" applyFont="1" applyFill="1" applyBorder="1" applyAlignment="1" applyProtection="1">
      <alignment horizontal="center" vertical="center"/>
      <protection/>
    </xf>
    <xf numFmtId="188" fontId="8" fillId="34" borderId="15" xfId="48" applyNumberFormat="1" applyFont="1" applyFill="1" applyBorder="1" applyAlignment="1" applyProtection="1">
      <alignment vertical="center"/>
      <protection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6" borderId="22" xfId="0" applyFont="1" applyFill="1" applyBorder="1" applyAlignment="1" applyProtection="1">
      <alignment vertical="center"/>
      <protection/>
    </xf>
    <xf numFmtId="0" fontId="8" fillId="36" borderId="15" xfId="0" applyFont="1" applyFill="1" applyBorder="1" applyAlignment="1" applyProtection="1">
      <alignment vertical="center"/>
      <protection/>
    </xf>
    <xf numFmtId="188" fontId="8" fillId="36" borderId="19" xfId="48" applyNumberFormat="1" applyFont="1" applyFill="1" applyBorder="1" applyAlignment="1" applyProtection="1">
      <alignment horizontal="center" vertical="center"/>
      <protection/>
    </xf>
    <xf numFmtId="188" fontId="8" fillId="36" borderId="15" xfId="48" applyNumberFormat="1" applyFont="1" applyFill="1" applyBorder="1" applyAlignment="1" applyProtection="1">
      <alignment vertical="center"/>
      <protection/>
    </xf>
    <xf numFmtId="188" fontId="8" fillId="36" borderId="15" xfId="48" applyNumberFormat="1" applyFont="1" applyFill="1" applyBorder="1" applyAlignment="1" applyProtection="1">
      <alignment vertical="center"/>
      <protection/>
    </xf>
    <xf numFmtId="0" fontId="8" fillId="36" borderId="16" xfId="0" applyFont="1" applyFill="1" applyBorder="1" applyAlignment="1" applyProtection="1">
      <alignment vertical="center"/>
      <protection/>
    </xf>
    <xf numFmtId="0" fontId="8" fillId="36" borderId="19" xfId="0" applyFont="1" applyFill="1" applyBorder="1" applyAlignment="1" applyProtection="1">
      <alignment vertical="center"/>
      <protection/>
    </xf>
    <xf numFmtId="0" fontId="5" fillId="35" borderId="44" xfId="0" applyFont="1" applyFill="1" applyBorder="1" applyAlignment="1" applyProtection="1">
      <alignment horizontal="center" vertical="center" shrinkToFit="1"/>
      <protection/>
    </xf>
    <xf numFmtId="0" fontId="8" fillId="34" borderId="28" xfId="0" applyFont="1" applyFill="1" applyBorder="1" applyAlignment="1" applyProtection="1">
      <alignment horizontal="center" vertical="center"/>
      <protection/>
    </xf>
    <xf numFmtId="38" fontId="8" fillId="34" borderId="26" xfId="48" applyFont="1" applyFill="1" applyBorder="1" applyAlignment="1" applyProtection="1">
      <alignment vertical="center"/>
      <protection/>
    </xf>
    <xf numFmtId="38" fontId="8" fillId="34" borderId="27" xfId="48" applyFont="1" applyFill="1" applyBorder="1" applyAlignment="1" applyProtection="1">
      <alignment vertical="center"/>
      <protection/>
    </xf>
    <xf numFmtId="0" fontId="8" fillId="36" borderId="28" xfId="0" applyFont="1" applyFill="1" applyBorder="1" applyAlignment="1" applyProtection="1">
      <alignment vertical="center"/>
      <protection/>
    </xf>
    <xf numFmtId="0" fontId="5" fillId="35" borderId="45" xfId="0" applyFont="1" applyFill="1" applyBorder="1" applyAlignment="1" applyProtection="1">
      <alignment horizontal="center" vertical="center" shrinkToFit="1"/>
      <protection/>
    </xf>
    <xf numFmtId="0" fontId="8" fillId="36" borderId="46" xfId="0" applyFont="1" applyFill="1" applyBorder="1" applyAlignment="1" applyProtection="1">
      <alignment horizontal="left" vertical="center"/>
      <protection/>
    </xf>
    <xf numFmtId="0" fontId="8" fillId="36" borderId="33" xfId="0" applyFont="1" applyFill="1" applyBorder="1" applyAlignment="1" applyProtection="1">
      <alignment horizontal="center" vertical="center"/>
      <protection/>
    </xf>
    <xf numFmtId="38" fontId="8" fillId="36" borderId="32" xfId="48" applyFont="1" applyFill="1" applyBorder="1" applyAlignment="1" applyProtection="1">
      <alignment vertical="center"/>
      <protection/>
    </xf>
    <xf numFmtId="0" fontId="8" fillId="36" borderId="33" xfId="0" applyFont="1" applyFill="1" applyBorder="1" applyAlignment="1" applyProtection="1">
      <alignment vertical="center"/>
      <protection/>
    </xf>
    <xf numFmtId="0" fontId="5" fillId="35" borderId="47" xfId="0" applyFont="1" applyFill="1" applyBorder="1" applyAlignment="1" applyProtection="1">
      <alignment horizontal="center" vertical="center" shrinkToFit="1"/>
      <protection/>
    </xf>
    <xf numFmtId="0" fontId="8" fillId="36" borderId="35" xfId="0" applyFont="1" applyFill="1" applyBorder="1" applyAlignment="1" applyProtection="1">
      <alignment horizontal="center" vertical="center"/>
      <protection/>
    </xf>
    <xf numFmtId="0" fontId="8" fillId="36" borderId="28" xfId="0" applyFont="1" applyFill="1" applyBorder="1" applyAlignment="1" applyProtection="1">
      <alignment horizontal="center" vertical="center"/>
      <protection/>
    </xf>
    <xf numFmtId="0" fontId="8" fillId="36" borderId="43" xfId="0" applyFont="1" applyFill="1" applyBorder="1" applyAlignment="1" applyProtection="1">
      <alignment horizontal="center" vertical="center"/>
      <protection/>
    </xf>
    <xf numFmtId="0" fontId="8" fillId="36" borderId="19" xfId="0" applyFont="1" applyFill="1" applyBorder="1" applyAlignment="1" applyProtection="1">
      <alignment horizontal="center" vertical="center"/>
      <protection/>
    </xf>
    <xf numFmtId="0" fontId="16" fillId="36" borderId="46" xfId="0" applyFont="1" applyFill="1" applyBorder="1" applyAlignment="1" applyProtection="1">
      <alignment vertical="center"/>
      <protection/>
    </xf>
    <xf numFmtId="0" fontId="16" fillId="36" borderId="31" xfId="0" applyFont="1" applyFill="1" applyBorder="1" applyAlignment="1" applyProtection="1">
      <alignment vertical="center"/>
      <protection/>
    </xf>
    <xf numFmtId="0" fontId="16" fillId="36" borderId="15" xfId="0" applyFont="1" applyFill="1" applyBorder="1" applyAlignment="1" applyProtection="1">
      <alignment horizontal="left" vertical="center"/>
      <protection/>
    </xf>
    <xf numFmtId="0" fontId="8" fillId="36" borderId="48" xfId="0" applyFont="1" applyFill="1" applyBorder="1" applyAlignment="1" applyProtection="1">
      <alignment horizontal="center" vertical="center"/>
      <protection/>
    </xf>
    <xf numFmtId="0" fontId="16" fillId="36" borderId="49" xfId="0" applyFont="1" applyFill="1" applyBorder="1" applyAlignment="1" applyProtection="1">
      <alignment vertical="center"/>
      <protection/>
    </xf>
    <xf numFmtId="0" fontId="16" fillId="36" borderId="50" xfId="0" applyFont="1" applyFill="1" applyBorder="1" applyAlignment="1" applyProtection="1">
      <alignment vertical="center"/>
      <protection/>
    </xf>
    <xf numFmtId="0" fontId="8" fillId="0" borderId="51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0" fontId="10" fillId="35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5" fillId="37" borderId="0" xfId="0" applyFont="1" applyFill="1" applyAlignment="1">
      <alignment vertical="center"/>
    </xf>
    <xf numFmtId="0" fontId="5" fillId="38" borderId="0" xfId="0" applyFont="1" applyFill="1" applyAlignment="1">
      <alignment vertical="center"/>
    </xf>
    <xf numFmtId="0" fontId="15" fillId="37" borderId="0" xfId="0" applyFont="1" applyFill="1" applyAlignment="1">
      <alignment vertical="center"/>
    </xf>
    <xf numFmtId="0" fontId="15" fillId="38" borderId="0" xfId="0" applyFont="1" applyFill="1" applyAlignment="1">
      <alignment vertical="center"/>
    </xf>
    <xf numFmtId="0" fontId="8" fillId="38" borderId="0" xfId="0" applyFont="1" applyFill="1" applyAlignment="1">
      <alignment vertical="center"/>
    </xf>
    <xf numFmtId="0" fontId="8" fillId="38" borderId="0" xfId="0" applyFont="1" applyFill="1" applyBorder="1" applyAlignment="1">
      <alignment vertical="center"/>
    </xf>
    <xf numFmtId="0" fontId="5" fillId="38" borderId="0" xfId="0" applyFont="1" applyFill="1" applyBorder="1" applyAlignment="1" applyProtection="1">
      <alignment vertical="center"/>
      <protection locked="0"/>
    </xf>
    <xf numFmtId="0" fontId="8" fillId="37" borderId="0" xfId="0" applyFont="1" applyFill="1" applyAlignment="1">
      <alignment vertical="center"/>
    </xf>
    <xf numFmtId="0" fontId="8" fillId="37" borderId="0" xfId="0" applyFont="1" applyFill="1" applyBorder="1" applyAlignment="1">
      <alignment vertical="center"/>
    </xf>
    <xf numFmtId="0" fontId="9" fillId="37" borderId="0" xfId="0" applyFont="1" applyFill="1" applyAlignment="1">
      <alignment vertical="center"/>
    </xf>
    <xf numFmtId="0" fontId="10" fillId="37" borderId="0" xfId="0" applyFont="1" applyFill="1" applyAlignment="1">
      <alignment horizontal="right" vertical="center"/>
    </xf>
    <xf numFmtId="0" fontId="8" fillId="37" borderId="0" xfId="0" applyFont="1" applyFill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 shrinkToFit="1"/>
      <protection/>
    </xf>
    <xf numFmtId="0" fontId="5" fillId="0" borderId="0" xfId="0" applyFont="1" applyAlignment="1" applyProtection="1" quotePrefix="1">
      <alignment vertical="center" shrinkToFit="1"/>
      <protection/>
    </xf>
    <xf numFmtId="0" fontId="5" fillId="0" borderId="0" xfId="0" applyFont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left" vertical="center" wrapText="1"/>
      <protection/>
    </xf>
    <xf numFmtId="194" fontId="5" fillId="0" borderId="0" xfId="0" applyNumberFormat="1" applyFont="1" applyFill="1" applyBorder="1" applyAlignment="1" applyProtection="1">
      <alignment horizontal="left" vertical="center"/>
      <protection/>
    </xf>
    <xf numFmtId="179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177" fontId="5" fillId="34" borderId="0" xfId="0" applyNumberFormat="1" applyFont="1" applyFill="1" applyBorder="1" applyAlignment="1" applyProtection="1">
      <alignment horizontal="center" vertical="center"/>
      <protection/>
    </xf>
    <xf numFmtId="49" fontId="8" fillId="34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left" vertical="center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184" fontId="5" fillId="0" borderId="0" xfId="0" applyNumberFormat="1" applyFont="1" applyFill="1" applyBorder="1" applyAlignment="1">
      <alignment vertical="center"/>
    </xf>
    <xf numFmtId="0" fontId="5" fillId="34" borderId="0" xfId="0" applyFont="1" applyFill="1" applyAlignment="1" applyProtection="1">
      <alignment horizontal="left" vertical="center"/>
      <protection/>
    </xf>
    <xf numFmtId="0" fontId="8" fillId="34" borderId="0" xfId="0" applyFont="1" applyFill="1" applyAlignment="1" applyProtection="1">
      <alignment vertical="center" shrinkToFit="1"/>
      <protection/>
    </xf>
    <xf numFmtId="0" fontId="8" fillId="34" borderId="0" xfId="0" applyFont="1" applyFill="1" applyBorder="1" applyAlignment="1" applyProtection="1">
      <alignment vertical="center" shrinkToFit="1"/>
      <protection/>
    </xf>
    <xf numFmtId="49" fontId="8" fillId="34" borderId="0" xfId="0" applyNumberFormat="1" applyFont="1" applyFill="1" applyBorder="1" applyAlignment="1" applyProtection="1">
      <alignment horizontal="center" vertical="center" shrinkToFit="1"/>
      <protection/>
    </xf>
    <xf numFmtId="177" fontId="5" fillId="34" borderId="0" xfId="0" applyNumberFormat="1" applyFont="1" applyFill="1" applyBorder="1" applyAlignment="1" applyProtection="1">
      <alignment horizontal="center" vertical="center" shrinkToFit="1"/>
      <protection/>
    </xf>
    <xf numFmtId="0" fontId="5" fillId="34" borderId="0" xfId="0" applyFont="1" applyFill="1" applyAlignment="1" applyProtection="1">
      <alignment vertical="top"/>
      <protection/>
    </xf>
    <xf numFmtId="0" fontId="15" fillId="34" borderId="0" xfId="0" applyFont="1" applyFill="1" applyAlignment="1" applyProtection="1">
      <alignment vertical="center"/>
      <protection/>
    </xf>
    <xf numFmtId="195" fontId="8" fillId="34" borderId="29" xfId="0" applyNumberFormat="1" applyFont="1" applyFill="1" applyBorder="1" applyAlignment="1" applyProtection="1">
      <alignment vertical="center" shrinkToFit="1"/>
      <protection locked="0"/>
    </xf>
    <xf numFmtId="195" fontId="8" fillId="34" borderId="29" xfId="0" applyNumberFormat="1" applyFont="1" applyFill="1" applyBorder="1" applyAlignment="1" applyProtection="1">
      <alignment vertical="center" shrinkToFit="1"/>
      <protection/>
    </xf>
    <xf numFmtId="195" fontId="8" fillId="34" borderId="0" xfId="0" applyNumberFormat="1" applyFont="1" applyFill="1" applyBorder="1" applyAlignment="1" applyProtection="1">
      <alignment vertical="center" shrinkToFit="1"/>
      <protection/>
    </xf>
    <xf numFmtId="0" fontId="7" fillId="0" borderId="0" xfId="0" applyFont="1" applyFill="1" applyAlignment="1">
      <alignment vertical="center"/>
    </xf>
    <xf numFmtId="0" fontId="8" fillId="34" borderId="21" xfId="0" applyFont="1" applyFill="1" applyBorder="1" applyAlignment="1" applyProtection="1">
      <alignment vertical="center"/>
      <protection/>
    </xf>
    <xf numFmtId="0" fontId="8" fillId="34" borderId="22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190" fontId="6" fillId="34" borderId="15" xfId="48" applyNumberFormat="1" applyFont="1" applyFill="1" applyBorder="1" applyAlignment="1" applyProtection="1">
      <alignment vertical="center"/>
      <protection locked="0"/>
    </xf>
    <xf numFmtId="190" fontId="6" fillId="34" borderId="16" xfId="48" applyNumberFormat="1" applyFont="1" applyFill="1" applyBorder="1" applyAlignment="1" applyProtection="1">
      <alignment vertical="center"/>
      <protection locked="0"/>
    </xf>
    <xf numFmtId="0" fontId="16" fillId="35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 locked="0"/>
    </xf>
    <xf numFmtId="191" fontId="8" fillId="36" borderId="46" xfId="0" applyNumberFormat="1" applyFont="1" applyFill="1" applyBorder="1" applyAlignment="1" applyProtection="1">
      <alignment horizontal="left" vertical="center"/>
      <protection/>
    </xf>
    <xf numFmtId="191" fontId="6" fillId="36" borderId="31" xfId="0" applyNumberFormat="1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vertical="center" shrinkToFit="1"/>
      <protection/>
    </xf>
    <xf numFmtId="0" fontId="11" fillId="35" borderId="0" xfId="0" applyFont="1" applyFill="1" applyBorder="1" applyAlignment="1" applyProtection="1">
      <alignment vertical="center"/>
      <protection/>
    </xf>
    <xf numFmtId="178" fontId="5" fillId="35" borderId="0" xfId="0" applyNumberFormat="1" applyFont="1" applyFill="1" applyBorder="1" applyAlignment="1" applyProtection="1">
      <alignment vertical="center"/>
      <protection/>
    </xf>
    <xf numFmtId="178" fontId="5" fillId="35" borderId="0" xfId="0" applyNumberFormat="1" applyFont="1" applyFill="1" applyBorder="1" applyAlignment="1" applyProtection="1">
      <alignment horizontal="right" vertical="center"/>
      <protection/>
    </xf>
    <xf numFmtId="180" fontId="5" fillId="35" borderId="0" xfId="42" applyNumberFormat="1" applyFont="1" applyFill="1" applyBorder="1" applyAlignment="1" applyProtection="1">
      <alignment vertical="center"/>
      <protection/>
    </xf>
    <xf numFmtId="193" fontId="5" fillId="35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 quotePrefix="1">
      <alignment vertical="center" shrinkToFit="1"/>
      <protection/>
    </xf>
    <xf numFmtId="0" fontId="5" fillId="0" borderId="0" xfId="0" applyFont="1" applyBorder="1" applyAlignment="1" applyProtection="1">
      <alignment vertical="center" shrinkToFit="1"/>
      <protection/>
    </xf>
    <xf numFmtId="10" fontId="5" fillId="35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8" fillId="35" borderId="53" xfId="0" applyFont="1" applyFill="1" applyBorder="1" applyAlignment="1" applyProtection="1">
      <alignment horizontal="center" vertical="center"/>
      <protection/>
    </xf>
    <xf numFmtId="0" fontId="8" fillId="35" borderId="54" xfId="0" applyFont="1" applyFill="1" applyBorder="1" applyAlignment="1" applyProtection="1">
      <alignment horizontal="center" vertical="center"/>
      <protection/>
    </xf>
    <xf numFmtId="0" fontId="8" fillId="35" borderId="55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49" fontId="8" fillId="0" borderId="0" xfId="0" applyNumberFormat="1" applyFont="1" applyFill="1" applyBorder="1" applyAlignment="1" applyProtection="1">
      <alignment vertical="center" shrinkToFit="1"/>
      <protection/>
    </xf>
    <xf numFmtId="0" fontId="13" fillId="37" borderId="50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1" borderId="43" xfId="0" applyFont="1" applyFill="1" applyBorder="1" applyAlignment="1">
      <alignment vertical="center"/>
    </xf>
    <xf numFmtId="0" fontId="5" fillId="1" borderId="15" xfId="0" applyFont="1" applyFill="1" applyBorder="1" applyAlignment="1">
      <alignment vertical="center"/>
    </xf>
    <xf numFmtId="0" fontId="5" fillId="1" borderId="16" xfId="0" applyFont="1" applyFill="1" applyBorder="1" applyAlignment="1">
      <alignment vertical="center"/>
    </xf>
    <xf numFmtId="181" fontId="5" fillId="1" borderId="16" xfId="0" applyNumberFormat="1" applyFont="1" applyFill="1" applyBorder="1" applyAlignment="1">
      <alignment vertical="center" shrinkToFit="1"/>
    </xf>
    <xf numFmtId="0" fontId="8" fillId="1" borderId="16" xfId="0" applyFont="1" applyFill="1" applyBorder="1" applyAlignment="1">
      <alignment vertical="center"/>
    </xf>
    <xf numFmtId="0" fontId="5" fillId="1" borderId="19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39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60" fillId="34" borderId="0" xfId="0" applyFont="1" applyFill="1" applyBorder="1" applyAlignment="1" applyProtection="1">
      <alignment vertical="center"/>
      <protection/>
    </xf>
    <xf numFmtId="0" fontId="5" fillId="40" borderId="56" xfId="0" applyFont="1" applyFill="1" applyBorder="1" applyAlignment="1" applyProtection="1">
      <alignment vertical="center"/>
      <protection/>
    </xf>
    <xf numFmtId="0" fontId="5" fillId="39" borderId="29" xfId="0" applyFont="1" applyFill="1" applyBorder="1" applyAlignment="1" applyProtection="1">
      <alignment horizontal="right" vertical="center"/>
      <protection/>
    </xf>
    <xf numFmtId="0" fontId="5" fillId="39" borderId="0" xfId="0" applyFont="1" applyFill="1" applyBorder="1" applyAlignment="1" applyProtection="1">
      <alignment horizontal="right" vertical="center"/>
      <protection/>
    </xf>
    <xf numFmtId="0" fontId="5" fillId="39" borderId="43" xfId="0" applyFont="1" applyFill="1" applyBorder="1" applyAlignment="1" applyProtection="1">
      <alignment horizontal="right" vertical="center"/>
      <protection/>
    </xf>
    <xf numFmtId="2" fontId="5" fillId="40" borderId="49" xfId="0" applyNumberFormat="1" applyFont="1" applyFill="1" applyBorder="1" applyAlignment="1" applyProtection="1">
      <alignment horizontal="center" vertical="center"/>
      <protection locked="0"/>
    </xf>
    <xf numFmtId="2" fontId="5" fillId="40" borderId="48" xfId="0" applyNumberFormat="1" applyFont="1" applyFill="1" applyBorder="1" applyAlignment="1" applyProtection="1">
      <alignment horizontal="center" vertical="center"/>
      <protection locked="0"/>
    </xf>
    <xf numFmtId="0" fontId="5" fillId="34" borderId="29" xfId="0" applyFont="1" applyFill="1" applyBorder="1" applyAlignment="1" applyProtection="1">
      <alignment horizontal="left" vertical="center"/>
      <protection/>
    </xf>
    <xf numFmtId="0" fontId="5" fillId="34" borderId="43" xfId="0" applyFont="1" applyFill="1" applyBorder="1" applyAlignment="1" applyProtection="1">
      <alignment horizontal="left" vertical="center"/>
      <protection/>
    </xf>
    <xf numFmtId="0" fontId="5" fillId="40" borderId="49" xfId="0" applyFont="1" applyFill="1" applyBorder="1" applyAlignment="1" applyProtection="1">
      <alignment horizontal="center" vertical="center"/>
      <protection locked="0"/>
    </xf>
    <xf numFmtId="0" fontId="5" fillId="40" borderId="50" xfId="0" applyFont="1" applyFill="1" applyBorder="1" applyAlignment="1" applyProtection="1">
      <alignment horizontal="center" vertical="center"/>
      <protection locked="0"/>
    </xf>
    <xf numFmtId="0" fontId="5" fillId="40" borderId="48" xfId="0" applyFont="1" applyFill="1" applyBorder="1" applyAlignment="1" applyProtection="1">
      <alignment horizontal="center" vertical="center"/>
      <protection locked="0"/>
    </xf>
    <xf numFmtId="0" fontId="5" fillId="34" borderId="29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10" fontId="8" fillId="41" borderId="56" xfId="0" applyNumberFormat="1" applyFont="1" applyFill="1" applyBorder="1" applyAlignment="1" applyProtection="1">
      <alignment horizontal="right" vertical="center" shrinkToFit="1"/>
      <protection/>
    </xf>
    <xf numFmtId="10" fontId="5" fillId="41" borderId="49" xfId="0" applyNumberFormat="1" applyFont="1" applyFill="1" applyBorder="1" applyAlignment="1" applyProtection="1">
      <alignment horizontal="right" vertical="center"/>
      <protection/>
    </xf>
    <xf numFmtId="10" fontId="5" fillId="41" borderId="50" xfId="0" applyNumberFormat="1" applyFont="1" applyFill="1" applyBorder="1" applyAlignment="1" applyProtection="1">
      <alignment horizontal="right" vertical="center"/>
      <protection/>
    </xf>
    <xf numFmtId="10" fontId="5" fillId="41" borderId="48" xfId="0" applyNumberFormat="1" applyFont="1" applyFill="1" applyBorder="1" applyAlignment="1" applyProtection="1">
      <alignment horizontal="right" vertical="center"/>
      <protection/>
    </xf>
    <xf numFmtId="195" fontId="5" fillId="34" borderId="56" xfId="0" applyNumberFormat="1" applyFont="1" applyFill="1" applyBorder="1" applyAlignment="1" applyProtection="1">
      <alignment horizontal="center" vertical="center" shrinkToFit="1"/>
      <protection locked="0"/>
    </xf>
    <xf numFmtId="0" fontId="5" fillId="34" borderId="56" xfId="0" applyNumberFormat="1" applyFont="1" applyFill="1" applyBorder="1" applyAlignment="1" applyProtection="1">
      <alignment horizontal="center" vertical="center" shrinkToFit="1"/>
      <protection/>
    </xf>
    <xf numFmtId="0" fontId="5" fillId="34" borderId="0" xfId="0" applyFont="1" applyFill="1" applyBorder="1" applyAlignment="1" applyProtection="1">
      <alignment horizontal="left" vertical="center"/>
      <protection/>
    </xf>
    <xf numFmtId="0" fontId="5" fillId="34" borderId="56" xfId="0" applyFont="1" applyFill="1" applyBorder="1" applyAlignment="1" applyProtection="1">
      <alignment horizontal="center" vertical="center" shrinkToFit="1"/>
      <protection/>
    </xf>
    <xf numFmtId="0" fontId="5" fillId="42" borderId="56" xfId="0" applyFont="1" applyFill="1" applyBorder="1" applyAlignment="1" applyProtection="1">
      <alignment horizontal="center" vertical="center" shrinkToFit="1"/>
      <protection/>
    </xf>
    <xf numFmtId="191" fontId="19" fillId="34" borderId="0" xfId="0" applyNumberFormat="1" applyFont="1" applyFill="1" applyAlignment="1" applyProtection="1">
      <alignment horizontal="center" vertical="center"/>
      <protection/>
    </xf>
    <xf numFmtId="0" fontId="19" fillId="34" borderId="0" xfId="0" applyFont="1" applyFill="1" applyAlignment="1" applyProtection="1">
      <alignment horizontal="center" vertical="center"/>
      <protection/>
    </xf>
    <xf numFmtId="0" fontId="19" fillId="34" borderId="43" xfId="0" applyFont="1" applyFill="1" applyBorder="1" applyAlignment="1" applyProtection="1">
      <alignment horizontal="center" vertical="center"/>
      <protection/>
    </xf>
    <xf numFmtId="10" fontId="5" fillId="41" borderId="49" xfId="0" applyNumberFormat="1" applyFont="1" applyFill="1" applyBorder="1" applyAlignment="1" applyProtection="1">
      <alignment horizontal="center" vertical="center" shrinkToFit="1"/>
      <protection/>
    </xf>
    <xf numFmtId="10" fontId="5" fillId="41" borderId="50" xfId="0" applyNumberFormat="1" applyFont="1" applyFill="1" applyBorder="1" applyAlignment="1" applyProtection="1">
      <alignment horizontal="center" vertical="center" shrinkToFit="1"/>
      <protection/>
    </xf>
    <xf numFmtId="10" fontId="5" fillId="41" borderId="48" xfId="0" applyNumberFormat="1" applyFont="1" applyFill="1" applyBorder="1" applyAlignment="1" applyProtection="1">
      <alignment horizontal="center" vertical="center" shrinkToFit="1"/>
      <protection/>
    </xf>
    <xf numFmtId="10" fontId="5" fillId="41" borderId="56" xfId="0" applyNumberFormat="1" applyFont="1" applyFill="1" applyBorder="1" applyAlignment="1" applyProtection="1">
      <alignment horizontal="right" vertical="center"/>
      <protection/>
    </xf>
    <xf numFmtId="193" fontId="5" fillId="41" borderId="56" xfId="0" applyNumberFormat="1" applyFont="1" applyFill="1" applyBorder="1" applyAlignment="1" applyProtection="1">
      <alignment horizontal="right" vertical="center" shrinkToFit="1"/>
      <protection/>
    </xf>
    <xf numFmtId="0" fontId="5" fillId="35" borderId="0" xfId="0" applyFont="1" applyFill="1" applyBorder="1" applyAlignment="1" applyProtection="1">
      <alignment horizontal="center" vertical="center"/>
      <protection/>
    </xf>
    <xf numFmtId="0" fontId="8" fillId="34" borderId="29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left" vertical="center"/>
      <protection/>
    </xf>
    <xf numFmtId="0" fontId="8" fillId="34" borderId="43" xfId="0" applyFont="1" applyFill="1" applyBorder="1" applyAlignment="1" applyProtection="1">
      <alignment horizontal="left" vertical="center"/>
      <protection/>
    </xf>
    <xf numFmtId="191" fontId="6" fillId="36" borderId="31" xfId="0" applyNumberFormat="1" applyFont="1" applyFill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shrinkToFit="1"/>
      <protection locked="0"/>
    </xf>
    <xf numFmtId="0" fontId="8" fillId="0" borderId="16" xfId="0" applyFont="1" applyFill="1" applyBorder="1" applyAlignment="1" applyProtection="1">
      <alignment horizontal="left" vertical="center" shrinkToFit="1"/>
      <protection locked="0"/>
    </xf>
    <xf numFmtId="0" fontId="8" fillId="0" borderId="19" xfId="0" applyFont="1" applyFill="1" applyBorder="1" applyAlignment="1" applyProtection="1">
      <alignment horizontal="left" vertical="center" shrinkToFit="1"/>
      <protection locked="0"/>
    </xf>
    <xf numFmtId="0" fontId="8" fillId="34" borderId="39" xfId="0" applyFont="1" applyFill="1" applyBorder="1" applyAlignment="1" applyProtection="1">
      <alignment horizontal="left" vertical="center"/>
      <protection/>
    </xf>
    <xf numFmtId="0" fontId="8" fillId="34" borderId="21" xfId="0" applyFont="1" applyFill="1" applyBorder="1" applyAlignment="1" applyProtection="1">
      <alignment horizontal="left" vertical="center"/>
      <protection/>
    </xf>
    <xf numFmtId="0" fontId="8" fillId="34" borderId="22" xfId="0" applyFont="1" applyFill="1" applyBorder="1" applyAlignment="1" applyProtection="1">
      <alignment horizontal="left" vertical="center"/>
      <protection/>
    </xf>
    <xf numFmtId="190" fontId="6" fillId="0" borderId="15" xfId="48" applyNumberFormat="1" applyFont="1" applyFill="1" applyBorder="1" applyAlignment="1" applyProtection="1">
      <alignment horizontal="right" vertical="center"/>
      <protection locked="0"/>
    </xf>
    <xf numFmtId="190" fontId="6" fillId="0" borderId="16" xfId="48" applyNumberFormat="1" applyFont="1" applyFill="1" applyBorder="1" applyAlignment="1" applyProtection="1">
      <alignment horizontal="right" vertical="center"/>
      <protection locked="0"/>
    </xf>
    <xf numFmtId="190" fontId="6" fillId="34" borderId="16" xfId="48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37" borderId="56" xfId="0" applyFont="1" applyFill="1" applyBorder="1" applyAlignment="1" applyProtection="1">
      <alignment horizontal="center" vertical="center"/>
      <protection locked="0"/>
    </xf>
    <xf numFmtId="49" fontId="5" fillId="34" borderId="56" xfId="0" applyNumberFormat="1" applyFont="1" applyFill="1" applyBorder="1" applyAlignment="1" applyProtection="1">
      <alignment horizontal="center" vertical="center" shrinkToFit="1"/>
      <protection locked="0"/>
    </xf>
    <xf numFmtId="10" fontId="8" fillId="37" borderId="56" xfId="0" applyNumberFormat="1" applyFont="1" applyFill="1" applyBorder="1" applyAlignment="1" applyProtection="1">
      <alignment horizontal="center" vertical="center" shrinkToFit="1"/>
      <protection locked="0"/>
    </xf>
    <xf numFmtId="10" fontId="8" fillId="42" borderId="56" xfId="0" applyNumberFormat="1" applyFont="1" applyFill="1" applyBorder="1" applyAlignment="1" applyProtection="1">
      <alignment horizontal="center" vertical="center" shrinkToFit="1"/>
      <protection/>
    </xf>
    <xf numFmtId="193" fontId="5" fillId="37" borderId="49" xfId="0" applyNumberFormat="1" applyFont="1" applyFill="1" applyBorder="1" applyAlignment="1" applyProtection="1">
      <alignment horizontal="right" vertical="center" shrinkToFit="1"/>
      <protection locked="0"/>
    </xf>
    <xf numFmtId="193" fontId="5" fillId="37" borderId="50" xfId="0" applyNumberFormat="1" applyFont="1" applyFill="1" applyBorder="1" applyAlignment="1" applyProtection="1">
      <alignment horizontal="right" vertical="center" shrinkToFit="1"/>
      <protection locked="0"/>
    </xf>
    <xf numFmtId="193" fontId="5" fillId="37" borderId="48" xfId="0" applyNumberFormat="1" applyFont="1" applyFill="1" applyBorder="1" applyAlignment="1" applyProtection="1">
      <alignment horizontal="right" vertical="center" shrinkToFit="1"/>
      <protection locked="0"/>
    </xf>
    <xf numFmtId="10" fontId="5" fillId="0" borderId="49" xfId="0" applyNumberFormat="1" applyFont="1" applyFill="1" applyBorder="1" applyAlignment="1" applyProtection="1">
      <alignment horizontal="right" vertical="center" shrinkToFit="1"/>
      <protection/>
    </xf>
    <xf numFmtId="10" fontId="5" fillId="0" borderId="50" xfId="0" applyNumberFormat="1" applyFont="1" applyFill="1" applyBorder="1" applyAlignment="1" applyProtection="1">
      <alignment horizontal="right" vertical="center" shrinkToFit="1"/>
      <protection/>
    </xf>
    <xf numFmtId="10" fontId="5" fillId="0" borderId="48" xfId="0" applyNumberFormat="1" applyFont="1" applyFill="1" applyBorder="1" applyAlignment="1" applyProtection="1">
      <alignment horizontal="right" vertical="center" shrinkToFit="1"/>
      <protection/>
    </xf>
    <xf numFmtId="10" fontId="6" fillId="0" borderId="15" xfId="0" applyNumberFormat="1" applyFont="1" applyFill="1" applyBorder="1" applyAlignment="1" applyProtection="1">
      <alignment horizontal="center" vertical="center" shrinkToFit="1"/>
      <protection locked="0"/>
    </xf>
    <xf numFmtId="10" fontId="6" fillId="0" borderId="16" xfId="0" applyNumberFormat="1" applyFont="1" applyFill="1" applyBorder="1" applyAlignment="1" applyProtection="1">
      <alignment horizontal="center" vertical="center" shrinkToFit="1"/>
      <protection locked="0"/>
    </xf>
    <xf numFmtId="10" fontId="6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8" fillId="34" borderId="56" xfId="0" applyFont="1" applyFill="1" applyBorder="1" applyAlignment="1" applyProtection="1">
      <alignment horizontal="center" vertical="center" shrinkToFit="1"/>
      <protection/>
    </xf>
    <xf numFmtId="191" fontId="6" fillId="0" borderId="15" xfId="48" applyNumberFormat="1" applyFont="1" applyFill="1" applyBorder="1" applyAlignment="1" applyProtection="1">
      <alignment horizontal="right" vertical="center" shrinkToFit="1"/>
      <protection locked="0"/>
    </xf>
    <xf numFmtId="191" fontId="6" fillId="0" borderId="16" xfId="48" applyNumberFormat="1" applyFont="1" applyFill="1" applyBorder="1" applyAlignment="1" applyProtection="1">
      <alignment horizontal="right" vertical="center" shrinkToFit="1"/>
      <protection locked="0"/>
    </xf>
    <xf numFmtId="0" fontId="8" fillId="34" borderId="39" xfId="0" applyFont="1" applyFill="1" applyBorder="1" applyAlignment="1" applyProtection="1">
      <alignment horizontal="distributed" vertical="center"/>
      <protection/>
    </xf>
    <xf numFmtId="0" fontId="8" fillId="34" borderId="23" xfId="0" applyFont="1" applyFill="1" applyBorder="1" applyAlignment="1" applyProtection="1">
      <alignment horizontal="distributed" vertical="center"/>
      <protection/>
    </xf>
    <xf numFmtId="0" fontId="8" fillId="34" borderId="24" xfId="0" applyFont="1" applyFill="1" applyBorder="1" applyAlignment="1" applyProtection="1">
      <alignment horizontal="distributed" vertical="center"/>
      <protection/>
    </xf>
    <xf numFmtId="191" fontId="6" fillId="0" borderId="26" xfId="0" applyNumberFormat="1" applyFont="1" applyFill="1" applyBorder="1" applyAlignment="1" applyProtection="1">
      <alignment horizontal="right" vertical="center" shrinkToFit="1"/>
      <protection locked="0"/>
    </xf>
    <xf numFmtId="0" fontId="8" fillId="34" borderId="26" xfId="0" applyFont="1" applyFill="1" applyBorder="1" applyAlignment="1" applyProtection="1">
      <alignment horizontal="distributed" vertical="center"/>
      <protection/>
    </xf>
    <xf numFmtId="0" fontId="8" fillId="34" borderId="31" xfId="0" applyFont="1" applyFill="1" applyBorder="1" applyAlignment="1" applyProtection="1">
      <alignment horizontal="center" vertical="center" shrinkToFit="1"/>
      <protection/>
    </xf>
    <xf numFmtId="0" fontId="5" fillId="0" borderId="26" xfId="0" applyFont="1" applyFill="1" applyBorder="1" applyAlignment="1" applyProtection="1">
      <alignment horizontal="left" vertical="center"/>
      <protection locked="0"/>
    </xf>
    <xf numFmtId="0" fontId="5" fillId="0" borderId="28" xfId="0" applyFont="1" applyFill="1" applyBorder="1" applyAlignment="1" applyProtection="1">
      <alignment horizontal="left" vertical="center"/>
      <protection locked="0"/>
    </xf>
    <xf numFmtId="0" fontId="8" fillId="0" borderId="49" xfId="0" applyFont="1" applyFill="1" applyBorder="1" applyAlignment="1" applyProtection="1">
      <alignment horizontal="left" vertical="center" shrinkToFit="1"/>
      <protection locked="0"/>
    </xf>
    <xf numFmtId="0" fontId="8" fillId="0" borderId="48" xfId="0" applyFont="1" applyFill="1" applyBorder="1" applyAlignment="1" applyProtection="1">
      <alignment horizontal="left" vertical="center" shrinkToFit="1"/>
      <protection locked="0"/>
    </xf>
    <xf numFmtId="0" fontId="8" fillId="0" borderId="49" xfId="0" applyFont="1" applyFill="1" applyBorder="1" applyAlignment="1" applyProtection="1">
      <alignment horizontal="center" vertical="center"/>
      <protection locked="0"/>
    </xf>
    <xf numFmtId="0" fontId="8" fillId="0" borderId="50" xfId="0" applyFont="1" applyFill="1" applyBorder="1" applyAlignment="1" applyProtection="1">
      <alignment horizontal="center" vertical="center"/>
      <protection locked="0"/>
    </xf>
    <xf numFmtId="0" fontId="8" fillId="0" borderId="48" xfId="0" applyFont="1" applyFill="1" applyBorder="1" applyAlignment="1" applyProtection="1">
      <alignment horizontal="center" vertical="center"/>
      <protection locked="0"/>
    </xf>
    <xf numFmtId="0" fontId="8" fillId="0" borderId="49" xfId="0" applyFont="1" applyFill="1" applyBorder="1" applyAlignment="1" applyProtection="1">
      <alignment horizontal="left" vertical="center" wrapText="1"/>
      <protection locked="0"/>
    </xf>
    <xf numFmtId="0" fontId="8" fillId="0" borderId="50" xfId="0" applyFont="1" applyFill="1" applyBorder="1" applyAlignment="1" applyProtection="1">
      <alignment horizontal="left" vertical="center" wrapText="1"/>
      <protection locked="0"/>
    </xf>
    <xf numFmtId="0" fontId="8" fillId="0" borderId="48" xfId="0" applyFont="1" applyFill="1" applyBorder="1" applyAlignment="1" applyProtection="1">
      <alignment horizontal="left" vertical="center" wrapText="1"/>
      <protection locked="0"/>
    </xf>
    <xf numFmtId="0" fontId="5" fillId="0" borderId="49" xfId="0" applyFont="1" applyFill="1" applyBorder="1" applyAlignment="1" applyProtection="1">
      <alignment horizontal="left" vertical="center" wrapText="1"/>
      <protection locked="0"/>
    </xf>
    <xf numFmtId="0" fontId="5" fillId="0" borderId="50" xfId="0" applyFont="1" applyFill="1" applyBorder="1" applyAlignment="1" applyProtection="1">
      <alignment horizontal="left" vertical="center" wrapText="1"/>
      <protection locked="0"/>
    </xf>
    <xf numFmtId="0" fontId="5" fillId="0" borderId="48" xfId="0" applyFont="1" applyFill="1" applyBorder="1" applyAlignment="1" applyProtection="1">
      <alignment horizontal="left" vertical="center" wrapText="1"/>
      <protection locked="0"/>
    </xf>
    <xf numFmtId="0" fontId="8" fillId="0" borderId="49" xfId="0" applyFont="1" applyFill="1" applyBorder="1" applyAlignment="1" applyProtection="1">
      <alignment horizontal="left" vertical="center"/>
      <protection locked="0"/>
    </xf>
    <xf numFmtId="0" fontId="8" fillId="0" borderId="50" xfId="0" applyFont="1" applyFill="1" applyBorder="1" applyAlignment="1" applyProtection="1">
      <alignment horizontal="left" vertical="center"/>
      <protection locked="0"/>
    </xf>
    <xf numFmtId="0" fontId="8" fillId="0" borderId="48" xfId="0" applyFont="1" applyFill="1" applyBorder="1" applyAlignment="1" applyProtection="1">
      <alignment horizontal="left" vertical="center"/>
      <protection locked="0"/>
    </xf>
    <xf numFmtId="0" fontId="8" fillId="34" borderId="21" xfId="0" applyFont="1" applyFill="1" applyBorder="1" applyAlignment="1" applyProtection="1">
      <alignment horizontal="distributed" vertical="center"/>
      <protection/>
    </xf>
    <xf numFmtId="0" fontId="8" fillId="34" borderId="57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8" fillId="34" borderId="58" xfId="0" applyFont="1" applyFill="1" applyBorder="1" applyAlignment="1" applyProtection="1">
      <alignment horizontal="center" vertical="center"/>
      <protection/>
    </xf>
    <xf numFmtId="0" fontId="8" fillId="34" borderId="43" xfId="0" applyFont="1" applyFill="1" applyBorder="1" applyAlignment="1" applyProtection="1">
      <alignment horizontal="center" vertical="center"/>
      <protection/>
    </xf>
    <xf numFmtId="0" fontId="8" fillId="34" borderId="46" xfId="0" applyFont="1" applyFill="1" applyBorder="1" applyAlignment="1" applyProtection="1">
      <alignment horizontal="center" vertical="center"/>
      <protection/>
    </xf>
    <xf numFmtId="0" fontId="8" fillId="34" borderId="31" xfId="0" applyFont="1" applyFill="1" applyBorder="1" applyAlignment="1" applyProtection="1">
      <alignment horizontal="center" vertical="center"/>
      <protection/>
    </xf>
    <xf numFmtId="0" fontId="8" fillId="34" borderId="33" xfId="0" applyFont="1" applyFill="1" applyBorder="1" applyAlignment="1" applyProtection="1">
      <alignment horizontal="center" vertical="center"/>
      <protection/>
    </xf>
    <xf numFmtId="38" fontId="6" fillId="0" borderId="42" xfId="48" applyFont="1" applyFill="1" applyBorder="1" applyAlignment="1" applyProtection="1">
      <alignment horizontal="right" vertical="center"/>
      <protection locked="0"/>
    </xf>
    <xf numFmtId="38" fontId="6" fillId="0" borderId="26" xfId="48" applyFont="1" applyFill="1" applyBorder="1" applyAlignment="1" applyProtection="1">
      <alignment horizontal="right" vertical="center"/>
      <protection locked="0"/>
    </xf>
    <xf numFmtId="0" fontId="8" fillId="36" borderId="59" xfId="0" applyFont="1" applyFill="1" applyBorder="1" applyAlignment="1" applyProtection="1">
      <alignment horizontal="left" vertical="center"/>
      <protection/>
    </xf>
    <xf numFmtId="0" fontId="8" fillId="36" borderId="39" xfId="0" applyFont="1" applyFill="1" applyBorder="1" applyAlignment="1" applyProtection="1">
      <alignment horizontal="left" vertical="center"/>
      <protection/>
    </xf>
    <xf numFmtId="0" fontId="5" fillId="34" borderId="50" xfId="0" applyFont="1" applyFill="1" applyBorder="1" applyAlignment="1" applyProtection="1">
      <alignment horizontal="left" vertical="center"/>
      <protection/>
    </xf>
    <xf numFmtId="191" fontId="6" fillId="0" borderId="42" xfId="0" applyNumberFormat="1" applyFont="1" applyFill="1" applyBorder="1" applyAlignment="1" applyProtection="1">
      <alignment horizontal="right" vertical="center" shrinkToFit="1"/>
      <protection locked="0"/>
    </xf>
    <xf numFmtId="38" fontId="6" fillId="36" borderId="46" xfId="48" applyFont="1" applyFill="1" applyBorder="1" applyAlignment="1" applyProtection="1">
      <alignment horizontal="right" vertical="center"/>
      <protection/>
    </xf>
    <xf numFmtId="38" fontId="6" fillId="36" borderId="31" xfId="48" applyFont="1" applyFill="1" applyBorder="1" applyAlignment="1" applyProtection="1">
      <alignment horizontal="right" vertical="center"/>
      <protection/>
    </xf>
    <xf numFmtId="0" fontId="5" fillId="0" borderId="49" xfId="0" applyFont="1" applyFill="1" applyBorder="1" applyAlignment="1" applyProtection="1">
      <alignment vertical="center" wrapText="1"/>
      <protection locked="0"/>
    </xf>
    <xf numFmtId="0" fontId="5" fillId="0" borderId="50" xfId="0" applyFont="1" applyFill="1" applyBorder="1" applyAlignment="1" applyProtection="1">
      <alignment vertical="center" wrapText="1"/>
      <protection locked="0"/>
    </xf>
    <xf numFmtId="0" fontId="5" fillId="0" borderId="48" xfId="0" applyFont="1" applyFill="1" applyBorder="1" applyAlignment="1" applyProtection="1">
      <alignment vertical="center" wrapText="1"/>
      <protection locked="0"/>
    </xf>
    <xf numFmtId="0" fontId="5" fillId="0" borderId="57" xfId="0" applyFont="1" applyFill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6" fontId="8" fillId="34" borderId="30" xfId="57" applyFont="1" applyFill="1" applyBorder="1" applyAlignment="1" applyProtection="1">
      <alignment horizontal="center" vertical="center"/>
      <protection/>
    </xf>
    <xf numFmtId="6" fontId="8" fillId="34" borderId="31" xfId="57" applyFont="1" applyFill="1" applyBorder="1" applyAlignment="1" applyProtection="1">
      <alignment horizontal="center" vertical="center"/>
      <protection/>
    </xf>
    <xf numFmtId="6" fontId="8" fillId="34" borderId="32" xfId="57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191" fontId="6" fillId="36" borderId="31" xfId="0" applyNumberFormat="1" applyFont="1" applyFill="1" applyBorder="1" applyAlignment="1" applyProtection="1">
      <alignment horizontal="right" vertical="center" shrinkToFit="1"/>
      <protection/>
    </xf>
    <xf numFmtId="188" fontId="8" fillId="36" borderId="15" xfId="48" applyNumberFormat="1" applyFont="1" applyFill="1" applyBorder="1" applyAlignment="1" applyProtection="1">
      <alignment horizontal="center" vertical="center"/>
      <protection/>
    </xf>
    <xf numFmtId="188" fontId="8" fillId="36" borderId="16" xfId="48" applyNumberFormat="1" applyFont="1" applyFill="1" applyBorder="1" applyAlignment="1" applyProtection="1">
      <alignment horizontal="center" vertical="center"/>
      <protection/>
    </xf>
    <xf numFmtId="190" fontId="6" fillId="36" borderId="16" xfId="48" applyNumberFormat="1" applyFont="1" applyFill="1" applyBorder="1" applyAlignment="1" applyProtection="1">
      <alignment horizontal="right" vertical="center" shrinkToFit="1"/>
      <protection/>
    </xf>
    <xf numFmtId="0" fontId="5" fillId="37" borderId="56" xfId="0" applyFont="1" applyFill="1" applyBorder="1" applyAlignment="1" applyProtection="1">
      <alignment horizontal="center" vertical="center" shrinkToFit="1"/>
      <protection/>
    </xf>
    <xf numFmtId="179" fontId="8" fillId="0" borderId="49" xfId="0" applyNumberFormat="1" applyFont="1" applyFill="1" applyBorder="1" applyAlignment="1" applyProtection="1">
      <alignment horizontal="center" vertical="center"/>
      <protection locked="0"/>
    </xf>
    <xf numFmtId="179" fontId="8" fillId="0" borderId="50" xfId="0" applyNumberFormat="1" applyFont="1" applyFill="1" applyBorder="1" applyAlignment="1" applyProtection="1">
      <alignment horizontal="center" vertical="center"/>
      <protection locked="0"/>
    </xf>
    <xf numFmtId="179" fontId="8" fillId="0" borderId="48" xfId="0" applyNumberFormat="1" applyFont="1" applyFill="1" applyBorder="1" applyAlignment="1" applyProtection="1">
      <alignment horizontal="center" vertical="center"/>
      <protection locked="0"/>
    </xf>
    <xf numFmtId="0" fontId="8" fillId="34" borderId="49" xfId="0" applyFont="1" applyFill="1" applyBorder="1" applyAlignment="1" applyProtection="1">
      <alignment horizontal="center" vertical="center"/>
      <protection/>
    </xf>
    <xf numFmtId="0" fontId="8" fillId="34" borderId="48" xfId="0" applyFont="1" applyFill="1" applyBorder="1" applyAlignment="1" applyProtection="1">
      <alignment horizontal="center" vertical="center"/>
      <protection/>
    </xf>
    <xf numFmtId="0" fontId="8" fillId="0" borderId="49" xfId="0" applyFont="1" applyFill="1" applyBorder="1" applyAlignment="1" applyProtection="1">
      <alignment vertical="center"/>
      <protection locked="0"/>
    </xf>
    <xf numFmtId="0" fontId="8" fillId="0" borderId="50" xfId="0" applyFont="1" applyFill="1" applyBorder="1" applyAlignment="1" applyProtection="1">
      <alignment vertical="center"/>
      <protection locked="0"/>
    </xf>
    <xf numFmtId="0" fontId="8" fillId="0" borderId="48" xfId="0" applyFont="1" applyFill="1" applyBorder="1" applyAlignment="1" applyProtection="1">
      <alignment vertical="center"/>
      <protection locked="0"/>
    </xf>
    <xf numFmtId="0" fontId="8" fillId="34" borderId="11" xfId="0" applyFont="1" applyFill="1" applyBorder="1" applyAlignment="1" applyProtection="1">
      <alignment horizontal="center" vertical="center"/>
      <protection/>
    </xf>
    <xf numFmtId="0" fontId="8" fillId="34" borderId="28" xfId="0" applyFont="1" applyFill="1" applyBorder="1" applyAlignment="1" applyProtection="1">
      <alignment horizontal="center" vertical="center"/>
      <protection/>
    </xf>
    <xf numFmtId="0" fontId="8" fillId="34" borderId="28" xfId="0" applyFont="1" applyFill="1" applyBorder="1" applyAlignment="1" applyProtection="1">
      <alignment horizontal="distributed" vertical="center"/>
      <protection/>
    </xf>
    <xf numFmtId="0" fontId="8" fillId="34" borderId="50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34" borderId="60" xfId="0" applyFont="1" applyFill="1" applyBorder="1" applyAlignment="1" applyProtection="1">
      <alignment horizontal="center" vertical="center"/>
      <protection/>
    </xf>
    <xf numFmtId="0" fontId="8" fillId="43" borderId="42" xfId="0" applyFont="1" applyFill="1" applyBorder="1" applyAlignment="1" applyProtection="1">
      <alignment horizontal="center" vertical="center"/>
      <protection/>
    </xf>
    <xf numFmtId="0" fontId="8" fillId="43" borderId="26" xfId="0" applyFont="1" applyFill="1" applyBorder="1" applyAlignment="1" applyProtection="1">
      <alignment horizontal="center" vertical="center"/>
      <protection/>
    </xf>
    <xf numFmtId="0" fontId="8" fillId="43" borderId="28" xfId="0" applyFont="1" applyFill="1" applyBorder="1" applyAlignment="1" applyProtection="1">
      <alignment horizontal="center" vertical="center"/>
      <protection/>
    </xf>
    <xf numFmtId="191" fontId="6" fillId="36" borderId="42" xfId="0" applyNumberFormat="1" applyFont="1" applyFill="1" applyBorder="1" applyAlignment="1" applyProtection="1">
      <alignment horizontal="right" vertical="center"/>
      <protection/>
    </xf>
    <xf numFmtId="191" fontId="6" fillId="36" borderId="26" xfId="0" applyNumberFormat="1" applyFont="1" applyFill="1" applyBorder="1" applyAlignment="1" applyProtection="1">
      <alignment horizontal="right" vertical="center"/>
      <protection/>
    </xf>
    <xf numFmtId="6" fontId="8" fillId="36" borderId="39" xfId="57" applyFont="1" applyFill="1" applyBorder="1" applyAlignment="1" applyProtection="1">
      <alignment horizontal="left" vertical="center"/>
      <protection/>
    </xf>
    <xf numFmtId="6" fontId="8" fillId="36" borderId="21" xfId="57" applyFont="1" applyFill="1" applyBorder="1" applyAlignment="1" applyProtection="1">
      <alignment horizontal="left" vertical="center"/>
      <protection/>
    </xf>
    <xf numFmtId="6" fontId="8" fillId="36" borderId="22" xfId="57" applyFont="1" applyFill="1" applyBorder="1" applyAlignment="1" applyProtection="1">
      <alignment horizontal="left" vertical="center"/>
      <protection/>
    </xf>
    <xf numFmtId="191" fontId="6" fillId="36" borderId="50" xfId="0" applyNumberFormat="1" applyFont="1" applyFill="1" applyBorder="1" applyAlignment="1" applyProtection="1">
      <alignment horizontal="right" vertical="center" shrinkToFit="1"/>
      <protection/>
    </xf>
    <xf numFmtId="190" fontId="6" fillId="36" borderId="16" xfId="48" applyNumberFormat="1" applyFont="1" applyFill="1" applyBorder="1" applyAlignment="1" applyProtection="1">
      <alignment horizontal="right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8" fillId="34" borderId="22" xfId="0" applyFont="1" applyFill="1" applyBorder="1" applyAlignment="1" applyProtection="1">
      <alignment horizontal="center" vertical="center"/>
      <protection/>
    </xf>
    <xf numFmtId="0" fontId="8" fillId="34" borderId="59" xfId="0" applyFont="1" applyFill="1" applyBorder="1" applyAlignment="1" applyProtection="1">
      <alignment horizontal="center" vertical="center" textRotation="255"/>
      <protection/>
    </xf>
    <xf numFmtId="0" fontId="8" fillId="34" borderId="61" xfId="0" applyFont="1" applyFill="1" applyBorder="1" applyAlignment="1" applyProtection="1">
      <alignment horizontal="center" vertical="center" textRotation="255"/>
      <protection/>
    </xf>
    <xf numFmtId="0" fontId="8" fillId="34" borderId="15" xfId="0" applyFont="1" applyFill="1" applyBorder="1" applyAlignment="1" applyProtection="1">
      <alignment horizontal="center" vertical="center"/>
      <protection/>
    </xf>
    <xf numFmtId="0" fontId="8" fillId="34" borderId="62" xfId="0" applyFont="1" applyFill="1" applyBorder="1" applyAlignment="1" applyProtection="1">
      <alignment vertical="center"/>
      <protection/>
    </xf>
    <xf numFmtId="0" fontId="8" fillId="34" borderId="61" xfId="0" applyFont="1" applyFill="1" applyBorder="1" applyAlignment="1" applyProtection="1">
      <alignment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40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 wrapText="1"/>
      <protection/>
    </xf>
    <xf numFmtId="0" fontId="8" fillId="34" borderId="21" xfId="0" applyFont="1" applyFill="1" applyBorder="1" applyAlignment="1" applyProtection="1">
      <alignment vertical="center"/>
      <protection/>
    </xf>
    <xf numFmtId="0" fontId="8" fillId="34" borderId="22" xfId="0" applyFont="1" applyFill="1" applyBorder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vertical="center"/>
      <protection/>
    </xf>
    <xf numFmtId="0" fontId="8" fillId="34" borderId="16" xfId="0" applyFont="1" applyFill="1" applyBorder="1" applyAlignment="1" applyProtection="1">
      <alignment vertical="center"/>
      <protection/>
    </xf>
    <xf numFmtId="0" fontId="8" fillId="34" borderId="19" xfId="0" applyFont="1" applyFill="1" applyBorder="1" applyAlignment="1" applyProtection="1">
      <alignment vertical="center"/>
      <protection/>
    </xf>
    <xf numFmtId="0" fontId="8" fillId="34" borderId="22" xfId="0" applyFont="1" applyFill="1" applyBorder="1" applyAlignment="1" applyProtection="1">
      <alignment horizontal="distributed" vertical="center"/>
      <protection/>
    </xf>
    <xf numFmtId="38" fontId="6" fillId="0" borderId="11" xfId="48" applyFont="1" applyFill="1" applyBorder="1" applyAlignment="1" applyProtection="1">
      <alignment horizontal="right" vertical="center"/>
      <protection locked="0"/>
    </xf>
    <xf numFmtId="38" fontId="6" fillId="36" borderId="42" xfId="48" applyFont="1" applyFill="1" applyBorder="1" applyAlignment="1" applyProtection="1">
      <alignment horizontal="right" vertical="center"/>
      <protection/>
    </xf>
    <xf numFmtId="38" fontId="6" fillId="36" borderId="26" xfId="48" applyFont="1" applyFill="1" applyBorder="1" applyAlignment="1" applyProtection="1">
      <alignment horizontal="right" vertical="center"/>
      <protection/>
    </xf>
    <xf numFmtId="0" fontId="5" fillId="35" borderId="63" xfId="0" applyFont="1" applyFill="1" applyBorder="1" applyAlignment="1" applyProtection="1">
      <alignment horizontal="center" vertical="center"/>
      <protection/>
    </xf>
    <xf numFmtId="0" fontId="5" fillId="35" borderId="64" xfId="0" applyFont="1" applyFill="1" applyBorder="1" applyAlignment="1" applyProtection="1">
      <alignment horizontal="center" vertical="center"/>
      <protection/>
    </xf>
    <xf numFmtId="9" fontId="6" fillId="36" borderId="16" xfId="0" applyNumberFormat="1" applyFont="1" applyFill="1" applyBorder="1" applyAlignment="1" applyProtection="1">
      <alignment horizontal="center" vertical="center"/>
      <protection/>
    </xf>
    <xf numFmtId="0" fontId="8" fillId="36" borderId="57" xfId="0" applyFont="1" applyFill="1" applyBorder="1" applyAlignment="1" applyProtection="1">
      <alignment horizontal="center" vertical="center"/>
      <protection/>
    </xf>
    <xf numFmtId="0" fontId="8" fillId="36" borderId="23" xfId="0" applyFont="1" applyFill="1" applyBorder="1" applyAlignment="1" applyProtection="1">
      <alignment horizontal="center" vertical="center"/>
      <protection/>
    </xf>
    <xf numFmtId="0" fontId="8" fillId="36" borderId="24" xfId="0" applyFont="1" applyFill="1" applyBorder="1" applyAlignment="1" applyProtection="1">
      <alignment horizontal="center" vertical="center"/>
      <protection/>
    </xf>
    <xf numFmtId="190" fontId="17" fillId="36" borderId="16" xfId="48" applyNumberFormat="1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191" fontId="6" fillId="36" borderId="50" xfId="0" applyNumberFormat="1" applyFont="1" applyFill="1" applyBorder="1" applyAlignment="1" applyProtection="1">
      <alignment horizontal="right" vertical="center"/>
      <protection/>
    </xf>
    <xf numFmtId="190" fontId="6" fillId="34" borderId="16" xfId="48" applyNumberFormat="1" applyFont="1" applyFill="1" applyBorder="1" applyAlignment="1" applyProtection="1">
      <alignment horizontal="right" vertical="center"/>
      <protection/>
    </xf>
    <xf numFmtId="0" fontId="8" fillId="34" borderId="49" xfId="0" applyFont="1" applyFill="1" applyBorder="1" applyAlignment="1" applyProtection="1">
      <alignment horizontal="center" vertical="center" shrinkToFit="1"/>
      <protection/>
    </xf>
    <xf numFmtId="0" fontId="8" fillId="34" borderId="50" xfId="0" applyFont="1" applyFill="1" applyBorder="1" applyAlignment="1" applyProtection="1">
      <alignment horizontal="center" vertical="center" shrinkToFit="1"/>
      <protection/>
    </xf>
    <xf numFmtId="0" fontId="15" fillId="34" borderId="49" xfId="0" applyFont="1" applyFill="1" applyBorder="1" applyAlignment="1" applyProtection="1">
      <alignment horizontal="center" vertical="center"/>
      <protection/>
    </xf>
    <xf numFmtId="0" fontId="15" fillId="34" borderId="50" xfId="0" applyFont="1" applyFill="1" applyBorder="1" applyAlignment="1" applyProtection="1">
      <alignment horizontal="center" vertical="center"/>
      <protection/>
    </xf>
    <xf numFmtId="0" fontId="15" fillId="34" borderId="48" xfId="0" applyFont="1" applyFill="1" applyBorder="1" applyAlignment="1" applyProtection="1">
      <alignment horizontal="center" vertical="center"/>
      <protection/>
    </xf>
    <xf numFmtId="0" fontId="5" fillId="0" borderId="46" xfId="0" applyFont="1" applyFill="1" applyBorder="1" applyAlignment="1" applyProtection="1">
      <alignment horizontal="left" vertical="center"/>
      <protection locked="0"/>
    </xf>
    <xf numFmtId="0" fontId="5" fillId="0" borderId="31" xfId="0" applyFont="1" applyFill="1" applyBorder="1" applyAlignment="1" applyProtection="1">
      <alignment horizontal="left" vertical="center"/>
      <protection locked="0"/>
    </xf>
    <xf numFmtId="0" fontId="5" fillId="0" borderId="32" xfId="0" applyFont="1" applyFill="1" applyBorder="1" applyAlignment="1" applyProtection="1">
      <alignment horizontal="left" vertical="center"/>
      <protection locked="0"/>
    </xf>
    <xf numFmtId="0" fontId="8" fillId="36" borderId="21" xfId="0" applyFont="1" applyFill="1" applyBorder="1" applyAlignment="1" applyProtection="1">
      <alignment horizontal="left" vertical="center"/>
      <protection/>
    </xf>
    <xf numFmtId="0" fontId="8" fillId="36" borderId="22" xfId="0" applyFont="1" applyFill="1" applyBorder="1" applyAlignment="1" applyProtection="1">
      <alignment horizontal="left" vertical="center"/>
      <protection/>
    </xf>
    <xf numFmtId="0" fontId="8" fillId="34" borderId="16" xfId="0" applyFont="1" applyFill="1" applyBorder="1" applyAlignment="1" applyProtection="1">
      <alignment horizontal="center" vertical="center"/>
      <protection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17" xfId="0" applyFont="1" applyFill="1" applyBorder="1" applyAlignment="1" applyProtection="1">
      <alignment horizontal="center" vertical="center"/>
      <protection/>
    </xf>
    <xf numFmtId="181" fontId="5" fillId="0" borderId="15" xfId="0" applyNumberFormat="1" applyFont="1" applyFill="1" applyBorder="1" applyAlignment="1" applyProtection="1">
      <alignment horizontal="right" vertical="center"/>
      <protection locked="0"/>
    </xf>
    <xf numFmtId="181" fontId="5" fillId="0" borderId="16" xfId="0" applyNumberFormat="1" applyFont="1" applyFill="1" applyBorder="1" applyAlignment="1" applyProtection="1">
      <alignment horizontal="right" vertical="center"/>
      <protection locked="0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193" fontId="5" fillId="34" borderId="56" xfId="0" applyNumberFormat="1" applyFont="1" applyFill="1" applyBorder="1" applyAlignment="1" applyProtection="1">
      <alignment horizontal="center" vertical="center" shrinkToFit="1"/>
      <protection locked="0"/>
    </xf>
    <xf numFmtId="0" fontId="8" fillId="37" borderId="49" xfId="0" applyFont="1" applyFill="1" applyBorder="1" applyAlignment="1" applyProtection="1">
      <alignment horizontal="center" vertical="center" shrinkToFit="1"/>
      <protection/>
    </xf>
    <xf numFmtId="0" fontId="8" fillId="37" borderId="50" xfId="0" applyFont="1" applyFill="1" applyBorder="1" applyAlignment="1" applyProtection="1">
      <alignment horizontal="center" vertical="center" shrinkToFit="1"/>
      <protection/>
    </xf>
    <xf numFmtId="0" fontId="8" fillId="37" borderId="48" xfId="0" applyFont="1" applyFill="1" applyBorder="1" applyAlignment="1" applyProtection="1">
      <alignment horizontal="center" vertical="center" shrinkToFit="1"/>
      <protection/>
    </xf>
    <xf numFmtId="179" fontId="5" fillId="0" borderId="49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50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0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5" fillId="34" borderId="0" xfId="0" applyFont="1" applyFill="1" applyAlignment="1" applyProtection="1">
      <alignment horizontal="left" vertical="center"/>
      <protection/>
    </xf>
    <xf numFmtId="179" fontId="5" fillId="34" borderId="0" xfId="0" applyNumberFormat="1" applyFont="1" applyFill="1" applyBorder="1" applyAlignment="1" applyProtection="1">
      <alignment horizontal="center" vertical="center" shrinkToFit="1"/>
      <protection/>
    </xf>
    <xf numFmtId="0" fontId="8" fillId="37" borderId="0" xfId="0" applyFont="1" applyFill="1" applyAlignment="1" applyProtection="1">
      <alignment horizontal="left" vertical="center"/>
      <protection locked="0"/>
    </xf>
    <xf numFmtId="0" fontId="5" fillId="37" borderId="0" xfId="0" applyFont="1" applyFill="1" applyAlignment="1" applyProtection="1">
      <alignment horizontal="left" vertical="center" wrapText="1"/>
      <protection locked="0"/>
    </xf>
    <xf numFmtId="0" fontId="8" fillId="37" borderId="0" xfId="0" applyFont="1" applyFill="1" applyAlignment="1" applyProtection="1">
      <alignment horizontal="left" vertical="center" wrapText="1"/>
      <protection locked="0"/>
    </xf>
    <xf numFmtId="179" fontId="8" fillId="37" borderId="0" xfId="0" applyNumberFormat="1" applyFont="1" applyFill="1" applyBorder="1" applyAlignment="1">
      <alignment horizontal="center" vertical="center"/>
    </xf>
    <xf numFmtId="0" fontId="6" fillId="37" borderId="0" xfId="0" applyFont="1" applyFill="1" applyAlignment="1">
      <alignment horizontal="center" vertical="center"/>
    </xf>
    <xf numFmtId="0" fontId="8" fillId="37" borderId="37" xfId="0" applyFont="1" applyFill="1" applyBorder="1" applyAlignment="1">
      <alignment horizontal="center" vertical="center"/>
    </xf>
    <xf numFmtId="0" fontId="8" fillId="37" borderId="14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8" fillId="37" borderId="65" xfId="0" applyFont="1" applyFill="1" applyBorder="1" applyAlignment="1">
      <alignment horizontal="center" vertical="center"/>
    </xf>
    <xf numFmtId="0" fontId="8" fillId="37" borderId="11" xfId="0" applyFont="1" applyFill="1" applyBorder="1" applyAlignment="1" applyProtection="1">
      <alignment horizontal="center" vertical="center" shrinkToFit="1"/>
      <protection locked="0"/>
    </xf>
    <xf numFmtId="0" fontId="8" fillId="37" borderId="26" xfId="0" applyFont="1" applyFill="1" applyBorder="1" applyAlignment="1" applyProtection="1">
      <alignment horizontal="center" vertical="center" shrinkToFit="1"/>
      <protection locked="0"/>
    </xf>
    <xf numFmtId="0" fontId="8" fillId="37" borderId="27" xfId="0" applyFont="1" applyFill="1" applyBorder="1" applyAlignment="1" applyProtection="1">
      <alignment horizontal="center" vertical="center" shrinkToFit="1"/>
      <protection locked="0"/>
    </xf>
    <xf numFmtId="0" fontId="8" fillId="37" borderId="11" xfId="0" applyFont="1" applyFill="1" applyBorder="1" applyAlignment="1">
      <alignment horizontal="center" vertical="center"/>
    </xf>
    <xf numFmtId="0" fontId="8" fillId="37" borderId="26" xfId="0" applyFont="1" applyFill="1" applyBorder="1" applyAlignment="1">
      <alignment horizontal="center" vertical="center"/>
    </xf>
    <xf numFmtId="0" fontId="8" fillId="37" borderId="2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5" fillId="0" borderId="56" xfId="0" applyFont="1" applyFill="1" applyBorder="1" applyAlignment="1">
      <alignment horizontal="center" vertical="center" shrinkToFit="1"/>
    </xf>
    <xf numFmtId="10" fontId="8" fillId="0" borderId="49" xfId="0" applyNumberFormat="1" applyFont="1" applyFill="1" applyBorder="1" applyAlignment="1" applyProtection="1">
      <alignment horizontal="center" vertical="center" shrinkToFit="1"/>
      <protection/>
    </xf>
    <xf numFmtId="10" fontId="8" fillId="0" borderId="50" xfId="0" applyNumberFormat="1" applyFont="1" applyFill="1" applyBorder="1" applyAlignment="1" applyProtection="1">
      <alignment horizontal="center" vertical="center" shrinkToFit="1"/>
      <protection/>
    </xf>
    <xf numFmtId="10" fontId="8" fillId="0" borderId="48" xfId="0" applyNumberFormat="1" applyFont="1" applyFill="1" applyBorder="1" applyAlignment="1" applyProtection="1">
      <alignment horizontal="center" vertical="center" shrinkToFit="1"/>
      <protection/>
    </xf>
    <xf numFmtId="193" fontId="8" fillId="0" borderId="56" xfId="0" applyNumberFormat="1" applyFont="1" applyFill="1" applyBorder="1" applyAlignment="1" applyProtection="1">
      <alignment horizontal="right" vertical="center" shrinkToFit="1"/>
      <protection/>
    </xf>
    <xf numFmtId="179" fontId="5" fillId="0" borderId="0" xfId="0" applyNumberFormat="1" applyFont="1" applyFill="1" applyAlignment="1">
      <alignment horizontal="center" vertical="center" shrinkToFit="1"/>
    </xf>
    <xf numFmtId="0" fontId="10" fillId="37" borderId="49" xfId="0" applyFont="1" applyFill="1" applyBorder="1" applyAlignment="1">
      <alignment horizontal="left" vertical="center" wrapText="1" shrinkToFit="1"/>
    </xf>
    <xf numFmtId="0" fontId="10" fillId="37" borderId="50" xfId="0" applyFont="1" applyFill="1" applyBorder="1" applyAlignment="1">
      <alignment horizontal="left" vertical="center" wrapText="1" shrinkToFit="1"/>
    </xf>
    <xf numFmtId="0" fontId="10" fillId="37" borderId="48" xfId="0" applyFont="1" applyFill="1" applyBorder="1" applyAlignment="1">
      <alignment horizontal="left" vertical="center" wrapText="1" shrinkToFit="1"/>
    </xf>
    <xf numFmtId="10" fontId="8" fillId="0" borderId="59" xfId="0" applyNumberFormat="1" applyFont="1" applyFill="1" applyBorder="1" applyAlignment="1" applyProtection="1">
      <alignment horizontal="right" vertical="center" shrinkToFit="1"/>
      <protection/>
    </xf>
    <xf numFmtId="0" fontId="10" fillId="0" borderId="49" xfId="0" applyFont="1" applyFill="1" applyBorder="1" applyAlignment="1">
      <alignment horizontal="left" vertical="center" wrapText="1" shrinkToFit="1"/>
    </xf>
    <xf numFmtId="0" fontId="10" fillId="0" borderId="50" xfId="0" applyFont="1" applyFill="1" applyBorder="1" applyAlignment="1">
      <alignment horizontal="left" vertical="center" wrapText="1" shrinkToFit="1"/>
    </xf>
    <xf numFmtId="0" fontId="10" fillId="0" borderId="48" xfId="0" applyFont="1" applyFill="1" applyBorder="1" applyAlignment="1">
      <alignment horizontal="left" vertical="center" wrapText="1" shrinkToFit="1"/>
    </xf>
    <xf numFmtId="0" fontId="5" fillId="0" borderId="56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 shrinkToFit="1"/>
    </xf>
    <xf numFmtId="186" fontId="5" fillId="0" borderId="26" xfId="0" applyNumberFormat="1" applyFont="1" applyFill="1" applyBorder="1" applyAlignment="1">
      <alignment horizontal="right" vertical="center"/>
    </xf>
    <xf numFmtId="190" fontId="5" fillId="0" borderId="26" xfId="48" applyNumberFormat="1" applyFont="1" applyFill="1" applyBorder="1" applyAlignment="1">
      <alignment horizontal="right" vertical="center" shrinkToFit="1"/>
    </xf>
    <xf numFmtId="186" fontId="5" fillId="0" borderId="31" xfId="0" applyNumberFormat="1" applyFont="1" applyFill="1" applyBorder="1" applyAlignment="1">
      <alignment horizontal="right" vertical="center"/>
    </xf>
    <xf numFmtId="10" fontId="8" fillId="0" borderId="49" xfId="0" applyNumberFormat="1" applyFont="1" applyFill="1" applyBorder="1" applyAlignment="1" applyProtection="1">
      <alignment horizontal="right" vertical="center" shrinkToFit="1"/>
      <protection/>
    </xf>
    <xf numFmtId="10" fontId="8" fillId="0" borderId="50" xfId="0" applyNumberFormat="1" applyFont="1" applyFill="1" applyBorder="1" applyAlignment="1" applyProtection="1">
      <alignment horizontal="right" vertical="center" shrinkToFit="1"/>
      <protection/>
    </xf>
    <xf numFmtId="10" fontId="8" fillId="0" borderId="48" xfId="0" applyNumberFormat="1" applyFont="1" applyFill="1" applyBorder="1" applyAlignment="1" applyProtection="1">
      <alignment horizontal="right" vertical="center" shrinkToFit="1"/>
      <protection/>
    </xf>
    <xf numFmtId="191" fontId="5" fillId="0" borderId="58" xfId="0" applyNumberFormat="1" applyFont="1" applyFill="1" applyBorder="1" applyAlignment="1">
      <alignment horizontal="right" vertical="center" shrinkToFit="1"/>
    </xf>
    <xf numFmtId="191" fontId="5" fillId="0" borderId="0" xfId="0" applyNumberFormat="1" applyFont="1" applyFill="1" applyBorder="1" applyAlignment="1">
      <alignment horizontal="right" vertical="center" shrinkToFit="1"/>
    </xf>
    <xf numFmtId="191" fontId="5" fillId="0" borderId="18" xfId="0" applyNumberFormat="1" applyFont="1" applyFill="1" applyBorder="1" applyAlignment="1">
      <alignment horizontal="right" vertical="center" shrinkToFit="1"/>
    </xf>
    <xf numFmtId="191" fontId="5" fillId="0" borderId="16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1" borderId="29" xfId="0" applyFont="1" applyFill="1" applyBorder="1" applyAlignment="1">
      <alignment horizontal="left" vertical="center"/>
    </xf>
    <xf numFmtId="0" fontId="11" fillId="1" borderId="0" xfId="0" applyFont="1" applyFill="1" applyBorder="1" applyAlignment="1">
      <alignment horizontal="left" vertical="center"/>
    </xf>
    <xf numFmtId="181" fontId="5" fillId="1" borderId="16" xfId="0" applyNumberFormat="1" applyFont="1" applyFill="1" applyBorder="1" applyAlignment="1">
      <alignment horizontal="center" vertical="center" shrinkToFit="1"/>
    </xf>
    <xf numFmtId="58" fontId="8" fillId="0" borderId="0" xfId="57" applyNumberFormat="1" applyFont="1" applyFill="1" applyAlignment="1">
      <alignment horizontal="right" vertical="center"/>
    </xf>
    <xf numFmtId="0" fontId="5" fillId="0" borderId="23" xfId="0" applyNumberFormat="1" applyFont="1" applyFill="1" applyBorder="1" applyAlignment="1">
      <alignment horizontal="left" vertical="center" shrinkToFit="1"/>
    </xf>
    <xf numFmtId="0" fontId="5" fillId="0" borderId="24" xfId="0" applyNumberFormat="1" applyFont="1" applyFill="1" applyBorder="1" applyAlignment="1">
      <alignment horizontal="left" vertical="center" shrinkToFit="1"/>
    </xf>
    <xf numFmtId="191" fontId="5" fillId="0" borderId="16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7" fillId="0" borderId="5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39" xfId="0" applyFont="1" applyFill="1" applyBorder="1" applyAlignment="1">
      <alignment horizontal="center" vertical="center" textRotation="255" wrapText="1"/>
    </xf>
    <xf numFmtId="0" fontId="5" fillId="0" borderId="22" xfId="0" applyFont="1" applyFill="1" applyBorder="1" applyAlignment="1">
      <alignment horizontal="center" vertical="center" textRotation="255" wrapText="1"/>
    </xf>
    <xf numFmtId="0" fontId="5" fillId="0" borderId="29" xfId="0" applyFont="1" applyFill="1" applyBorder="1" applyAlignment="1">
      <alignment horizontal="center" vertical="center" textRotation="255" wrapText="1"/>
    </xf>
    <xf numFmtId="0" fontId="5" fillId="0" borderId="43" xfId="0" applyFont="1" applyFill="1" applyBorder="1" applyAlignment="1">
      <alignment horizontal="center" vertical="center" textRotation="255" wrapText="1"/>
    </xf>
    <xf numFmtId="0" fontId="5" fillId="0" borderId="15" xfId="0" applyFont="1" applyFill="1" applyBorder="1" applyAlignment="1">
      <alignment horizontal="center" vertical="center" textRotation="255" wrapText="1"/>
    </xf>
    <xf numFmtId="0" fontId="5" fillId="0" borderId="19" xfId="0" applyFont="1" applyFill="1" applyBorder="1" applyAlignment="1">
      <alignment horizontal="center" vertical="center" textRotation="255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right" vertical="center"/>
    </xf>
    <xf numFmtId="0" fontId="5" fillId="0" borderId="61" xfId="0" applyFont="1" applyFill="1" applyBorder="1" applyAlignment="1">
      <alignment horizontal="center" vertical="center" shrinkToFit="1"/>
    </xf>
    <xf numFmtId="0" fontId="10" fillId="0" borderId="56" xfId="0" applyFont="1" applyFill="1" applyBorder="1" applyAlignment="1">
      <alignment horizontal="left" vertical="center" wrapText="1" shrinkToFit="1"/>
    </xf>
    <xf numFmtId="0" fontId="5" fillId="0" borderId="0" xfId="0" applyFont="1" applyFill="1" applyAlignment="1">
      <alignment horizontal="left" vertical="center" wrapText="1"/>
    </xf>
    <xf numFmtId="17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8" fillId="0" borderId="58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41" xfId="0" applyFont="1" applyFill="1" applyBorder="1" applyAlignment="1">
      <alignment horizontal="left" vertical="center" shrinkToFit="1"/>
    </xf>
    <xf numFmtId="0" fontId="8" fillId="0" borderId="18" xfId="0" applyFont="1" applyFill="1" applyBorder="1" applyAlignment="1">
      <alignment horizontal="left" vertical="center" shrinkToFit="1"/>
    </xf>
    <xf numFmtId="0" fontId="8" fillId="0" borderId="16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horizontal="left" vertical="center" shrinkToFit="1"/>
    </xf>
    <xf numFmtId="0" fontId="8" fillId="0" borderId="1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11" fillId="0" borderId="66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left" vertical="center"/>
    </xf>
    <xf numFmtId="9" fontId="5" fillId="0" borderId="16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left" vertical="center" wrapText="1" shrinkToFit="1"/>
    </xf>
    <xf numFmtId="0" fontId="8" fillId="0" borderId="46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178" fontId="5" fillId="0" borderId="16" xfId="0" applyNumberFormat="1" applyFont="1" applyFill="1" applyBorder="1" applyAlignment="1">
      <alignment horizontal="right" vertical="center" shrinkToFit="1"/>
    </xf>
    <xf numFmtId="0" fontId="8" fillId="0" borderId="39" xfId="0" applyFont="1" applyFill="1" applyBorder="1" applyAlignment="1">
      <alignment horizontal="center" vertical="center" textRotation="255"/>
    </xf>
    <xf numFmtId="0" fontId="8" fillId="0" borderId="40" xfId="0" applyFont="1" applyFill="1" applyBorder="1" applyAlignment="1">
      <alignment horizontal="center" vertical="center" textRotation="255"/>
    </xf>
    <xf numFmtId="0" fontId="8" fillId="0" borderId="15" xfId="0" applyFont="1" applyFill="1" applyBorder="1" applyAlignment="1">
      <alignment horizontal="center" vertical="center" textRotation="255"/>
    </xf>
    <xf numFmtId="0" fontId="8" fillId="0" borderId="17" xfId="0" applyFont="1" applyFill="1" applyBorder="1" applyAlignment="1">
      <alignment horizontal="center" vertical="center" textRotation="255"/>
    </xf>
    <xf numFmtId="0" fontId="11" fillId="0" borderId="14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 shrinkToFit="1"/>
    </xf>
    <xf numFmtId="0" fontId="8" fillId="0" borderId="33" xfId="0" applyFont="1" applyFill="1" applyBorder="1" applyAlignment="1">
      <alignment horizontal="left" vertical="center" shrinkToFit="1"/>
    </xf>
    <xf numFmtId="186" fontId="5" fillId="0" borderId="16" xfId="0" applyNumberFormat="1" applyFont="1" applyFill="1" applyBorder="1" applyAlignment="1">
      <alignment horizontal="right" vertical="center"/>
    </xf>
    <xf numFmtId="191" fontId="5" fillId="0" borderId="26" xfId="0" applyNumberFormat="1" applyFont="1" applyFill="1" applyBorder="1" applyAlignment="1">
      <alignment horizontal="right" vertical="center" shrinkToFit="1"/>
    </xf>
    <xf numFmtId="187" fontId="5" fillId="0" borderId="26" xfId="0" applyNumberFormat="1" applyFont="1" applyFill="1" applyBorder="1" applyAlignment="1">
      <alignment horizontal="right" vertical="center" shrinkToFit="1"/>
    </xf>
    <xf numFmtId="0" fontId="8" fillId="0" borderId="46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187" fontId="5" fillId="0" borderId="31" xfId="0" applyNumberFormat="1" applyFont="1" applyFill="1" applyBorder="1" applyAlignment="1">
      <alignment horizontal="right" vertical="center" shrinkToFit="1"/>
    </xf>
    <xf numFmtId="0" fontId="8" fillId="0" borderId="18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190" fontId="5" fillId="0" borderId="16" xfId="48" applyNumberFormat="1" applyFont="1" applyFill="1" applyBorder="1" applyAlignment="1">
      <alignment horizontal="right" vertical="center" shrinkToFit="1"/>
    </xf>
    <xf numFmtId="0" fontId="8" fillId="0" borderId="3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40" xfId="0" applyFont="1" applyFill="1" applyBorder="1" applyAlignment="1">
      <alignment horizontal="left" vertical="center"/>
    </xf>
    <xf numFmtId="191" fontId="12" fillId="1" borderId="11" xfId="0" applyNumberFormat="1" applyFont="1" applyFill="1" applyBorder="1" applyAlignment="1">
      <alignment horizontal="center" vertical="center" shrinkToFit="1"/>
    </xf>
    <xf numFmtId="191" fontId="12" fillId="1" borderId="26" xfId="0" applyNumberFormat="1" applyFont="1" applyFill="1" applyBorder="1" applyAlignment="1">
      <alignment horizontal="center" vertical="center" shrinkToFit="1"/>
    </xf>
    <xf numFmtId="191" fontId="12" fillId="1" borderId="27" xfId="0" applyNumberFormat="1" applyFont="1" applyFill="1" applyBorder="1" applyAlignment="1">
      <alignment horizontal="center" vertical="center" shrinkToFit="1"/>
    </xf>
    <xf numFmtId="190" fontId="5" fillId="0" borderId="34" xfId="48" applyNumberFormat="1" applyFont="1" applyFill="1" applyBorder="1" applyAlignment="1">
      <alignment horizontal="right" vertical="center" shrinkToFit="1"/>
    </xf>
    <xf numFmtId="0" fontId="8" fillId="0" borderId="2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shrinkToFit="1"/>
    </xf>
    <xf numFmtId="0" fontId="5" fillId="0" borderId="31" xfId="0" applyFont="1" applyFill="1" applyBorder="1" applyAlignment="1">
      <alignment horizontal="left" vertical="center" shrinkToFit="1"/>
    </xf>
    <xf numFmtId="0" fontId="5" fillId="0" borderId="26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left" vertical="center" shrinkToFit="1"/>
    </xf>
    <xf numFmtId="0" fontId="8" fillId="0" borderId="57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10" fontId="13" fillId="0" borderId="49" xfId="0" applyNumberFormat="1" applyFont="1" applyFill="1" applyBorder="1" applyAlignment="1">
      <alignment horizontal="center" vertical="center" shrinkToFit="1"/>
    </xf>
    <xf numFmtId="10" fontId="13" fillId="0" borderId="50" xfId="0" applyNumberFormat="1" applyFont="1" applyFill="1" applyBorder="1" applyAlignment="1">
      <alignment horizontal="center" vertical="center" shrinkToFit="1"/>
    </xf>
    <xf numFmtId="10" fontId="13" fillId="0" borderId="48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3">
    <dxf>
      <font>
        <strike/>
        <color indexed="9"/>
      </font>
    </dxf>
    <dxf>
      <font>
        <strike/>
      </font>
    </dxf>
    <dxf>
      <font>
        <strike/>
      </font>
    </dxf>
    <dxf>
      <font>
        <color indexed="1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52"/>
      </font>
    </dxf>
    <dxf>
      <font>
        <b/>
        <i val="0"/>
        <color rgb="FFFF99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FF0000"/>
      </font>
      <border/>
    </dxf>
    <dxf>
      <font>
        <strike/>
      </font>
      <border/>
    </dxf>
    <dxf>
      <font>
        <strike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P75"/>
  <sheetViews>
    <sheetView view="pageBreakPreview" zoomScale="70" zoomScaleNormal="90" zoomScaleSheetLayoutView="70" zoomScalePageLayoutView="0" workbookViewId="0" topLeftCell="A17">
      <selection activeCell="T43" sqref="T43:W43"/>
    </sheetView>
  </sheetViews>
  <sheetFormatPr defaultColWidth="9.00390625" defaultRowHeight="13.5"/>
  <cols>
    <col min="1" max="1" width="3.25390625" style="83" customWidth="1"/>
    <col min="2" max="2" width="2.00390625" style="83" customWidth="1"/>
    <col min="3" max="3" width="8.625" style="83" customWidth="1"/>
    <col min="4" max="4" width="3.125" style="83" customWidth="1"/>
    <col min="5" max="5" width="6.625" style="83" customWidth="1"/>
    <col min="6" max="6" width="3.125" style="83" customWidth="1"/>
    <col min="7" max="7" width="2.00390625" style="83" customWidth="1"/>
    <col min="8" max="8" width="2.625" style="83" customWidth="1"/>
    <col min="9" max="9" width="2.50390625" style="83" customWidth="1"/>
    <col min="10" max="10" width="3.625" style="83" customWidth="1"/>
    <col min="11" max="11" width="5.375" style="83" customWidth="1"/>
    <col min="12" max="12" width="2.00390625" style="83" customWidth="1"/>
    <col min="13" max="13" width="6.00390625" style="83" customWidth="1"/>
    <col min="14" max="14" width="1.625" style="83" customWidth="1"/>
    <col min="15" max="15" width="2.625" style="83" customWidth="1"/>
    <col min="16" max="16" width="3.125" style="83" customWidth="1"/>
    <col min="17" max="17" width="2.75390625" style="83" customWidth="1"/>
    <col min="18" max="18" width="3.00390625" style="83" customWidth="1"/>
    <col min="19" max="19" width="2.75390625" style="83" customWidth="1"/>
    <col min="20" max="20" width="5.50390625" style="83" customWidth="1"/>
    <col min="21" max="21" width="2.50390625" style="83" customWidth="1"/>
    <col min="22" max="22" width="3.125" style="83" customWidth="1"/>
    <col min="23" max="23" width="2.75390625" style="83" customWidth="1"/>
    <col min="24" max="24" width="3.00390625" style="83" customWidth="1"/>
    <col min="25" max="25" width="2.00390625" style="83" customWidth="1"/>
    <col min="26" max="27" width="2.125" style="83" customWidth="1"/>
    <col min="28" max="28" width="1.75390625" style="83" customWidth="1"/>
    <col min="29" max="29" width="4.375" style="83" customWidth="1"/>
    <col min="30" max="30" width="2.125" style="83" customWidth="1"/>
    <col min="31" max="31" width="2.625" style="83" customWidth="1"/>
    <col min="32" max="32" width="0.6171875" style="83" customWidth="1"/>
    <col min="33" max="33" width="8.125" style="83" customWidth="1"/>
    <col min="34" max="34" width="17.875" style="83" customWidth="1"/>
    <col min="35" max="35" width="6.00390625" style="164" bestFit="1" customWidth="1"/>
    <col min="36" max="36" width="68.625" style="160" customWidth="1"/>
    <col min="37" max="37" width="31.25390625" style="84" customWidth="1"/>
    <col min="38" max="40" width="9.00390625" style="84" customWidth="1"/>
    <col min="41" max="16384" width="9.00390625" style="83" customWidth="1"/>
  </cols>
  <sheetData>
    <row r="1" spans="1:34" ht="16.5" customHeight="1">
      <c r="A1" s="81" t="s">
        <v>263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2"/>
      <c r="AH1" s="82"/>
    </row>
    <row r="2" spans="1:40" ht="15.75" customHeight="1">
      <c r="A2" s="187"/>
      <c r="B2" s="405" t="s">
        <v>209</v>
      </c>
      <c r="C2" s="406"/>
      <c r="D2" s="407">
        <f>IF(F17="","",IF(OR(F17="港区",F17="新宿区",F17="江東区",F17="品川区",F17="渋谷区",F17="豊島区",F17="荒川区",F17="目黒区",F17="葛飾区",F17="江戸川区",F17="国分寺市")=TRUE,F17,"東京都"))</f>
      </c>
      <c r="E2" s="408"/>
      <c r="F2" s="409"/>
      <c r="G2" s="187"/>
      <c r="H2" s="187"/>
      <c r="I2" s="187"/>
      <c r="J2" s="187" t="s">
        <v>226</v>
      </c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255" t="s">
        <v>132</v>
      </c>
      <c r="V2" s="255"/>
      <c r="W2" s="255"/>
      <c r="X2" s="255"/>
      <c r="Y2" s="351" t="s">
        <v>146</v>
      </c>
      <c r="Z2" s="351"/>
      <c r="AA2" s="351"/>
      <c r="AB2" s="351"/>
      <c r="AC2" s="351"/>
      <c r="AD2" s="351"/>
      <c r="AE2" s="351"/>
      <c r="AF2" s="81"/>
      <c r="AG2" s="85"/>
      <c r="AH2" s="86"/>
      <c r="AI2" s="165"/>
      <c r="AM2" s="84" t="s">
        <v>48</v>
      </c>
      <c r="AN2" s="84" t="s">
        <v>146</v>
      </c>
    </row>
    <row r="3" spans="1:40" ht="1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255" t="s">
        <v>210</v>
      </c>
      <c r="V3" s="255"/>
      <c r="W3" s="255"/>
      <c r="X3" s="255"/>
      <c r="Y3" s="351"/>
      <c r="Z3" s="351"/>
      <c r="AA3" s="351"/>
      <c r="AB3" s="351"/>
      <c r="AC3" s="351"/>
      <c r="AD3" s="351"/>
      <c r="AE3" s="351"/>
      <c r="AF3" s="81"/>
      <c r="AG3" s="82"/>
      <c r="AH3" s="82"/>
      <c r="AM3" s="84" t="s">
        <v>49</v>
      </c>
      <c r="AN3" s="84" t="s">
        <v>195</v>
      </c>
    </row>
    <row r="4" spans="1:40" ht="14.25">
      <c r="A4" s="232" t="s">
        <v>262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2"/>
      <c r="AH4" s="82"/>
      <c r="AM4" s="194" t="s">
        <v>126</v>
      </c>
      <c r="AN4" s="84" t="s">
        <v>196</v>
      </c>
    </row>
    <row r="5" spans="1:40" ht="4.5" customHeight="1">
      <c r="A5" s="88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2"/>
      <c r="AH5" s="82"/>
      <c r="AK5" s="90"/>
      <c r="AM5" s="194" t="s">
        <v>127</v>
      </c>
      <c r="AN5" s="84" t="s">
        <v>197</v>
      </c>
    </row>
    <row r="6" spans="1:40" ht="15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355" t="s">
        <v>42</v>
      </c>
      <c r="W6" s="356"/>
      <c r="X6" s="352"/>
      <c r="Y6" s="353"/>
      <c r="Z6" s="353"/>
      <c r="AA6" s="353"/>
      <c r="AB6" s="353"/>
      <c r="AC6" s="353"/>
      <c r="AD6" s="353"/>
      <c r="AE6" s="354"/>
      <c r="AF6" s="81"/>
      <c r="AG6" s="82"/>
      <c r="AH6" s="82"/>
      <c r="AM6" s="84" t="s">
        <v>50</v>
      </c>
      <c r="AN6" s="84" t="s">
        <v>199</v>
      </c>
    </row>
    <row r="7" spans="1:40" ht="18" customHeight="1">
      <c r="A7" s="81"/>
      <c r="B7" s="91" t="s">
        <v>36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2"/>
      <c r="AH7" s="82"/>
      <c r="AM7" s="84" t="s">
        <v>51</v>
      </c>
      <c r="AN7" s="84" t="s">
        <v>198</v>
      </c>
    </row>
    <row r="8" spans="1:39" ht="3.75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2"/>
      <c r="AH8" s="82"/>
      <c r="AM8" s="84" t="s">
        <v>52</v>
      </c>
    </row>
    <row r="9" spans="1:39" ht="16.5" customHeight="1">
      <c r="A9" s="186" t="s">
        <v>207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 t="s">
        <v>208</v>
      </c>
      <c r="O9" s="186"/>
      <c r="P9" s="186"/>
      <c r="Q9" s="186"/>
      <c r="R9" s="186"/>
      <c r="S9" s="186"/>
      <c r="T9" s="186"/>
      <c r="U9" s="88"/>
      <c r="V9" s="88"/>
      <c r="W9" s="88"/>
      <c r="X9" s="88"/>
      <c r="Y9" s="88"/>
      <c r="Z9" s="88"/>
      <c r="AA9" s="88"/>
      <c r="AB9" s="88"/>
      <c r="AC9" s="88"/>
      <c r="AD9" s="88"/>
      <c r="AE9" s="81"/>
      <c r="AF9" s="81"/>
      <c r="AG9" s="86"/>
      <c r="AH9" s="198"/>
      <c r="AI9" s="166"/>
      <c r="AM9" s="195" t="s">
        <v>128</v>
      </c>
    </row>
    <row r="10" spans="1:39" ht="18.75" customHeight="1">
      <c r="A10" s="88"/>
      <c r="B10" s="88"/>
      <c r="C10" s="88" t="s">
        <v>168</v>
      </c>
      <c r="D10" s="305"/>
      <c r="E10" s="306"/>
      <c r="F10" s="92"/>
      <c r="G10" s="93"/>
      <c r="H10" s="93"/>
      <c r="I10" s="93"/>
      <c r="J10" s="93"/>
      <c r="K10" s="93"/>
      <c r="L10" s="93"/>
      <c r="M10" s="93"/>
      <c r="N10" s="88"/>
      <c r="O10" s="88"/>
      <c r="P10" s="254" t="s">
        <v>168</v>
      </c>
      <c r="Q10" s="254"/>
      <c r="R10" s="316"/>
      <c r="S10" s="317"/>
      <c r="T10" s="318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81"/>
      <c r="AG10" s="85"/>
      <c r="AH10" s="199"/>
      <c r="AI10" s="167"/>
      <c r="AM10" s="195" t="s">
        <v>129</v>
      </c>
    </row>
    <row r="11" spans="1:39" ht="31.5" customHeight="1">
      <c r="A11" s="88"/>
      <c r="B11" s="88"/>
      <c r="C11" s="88" t="s">
        <v>46</v>
      </c>
      <c r="D11" s="310"/>
      <c r="E11" s="311"/>
      <c r="F11" s="311"/>
      <c r="G11" s="311"/>
      <c r="H11" s="311"/>
      <c r="I11" s="311"/>
      <c r="J11" s="311"/>
      <c r="K11" s="311"/>
      <c r="L11" s="311"/>
      <c r="M11" s="312"/>
      <c r="N11" s="88"/>
      <c r="O11" s="88"/>
      <c r="P11" s="93" t="s">
        <v>45</v>
      </c>
      <c r="Q11" s="93"/>
      <c r="R11" s="310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2"/>
      <c r="AF11" s="81"/>
      <c r="AG11" s="85"/>
      <c r="AH11" s="86"/>
      <c r="AI11" s="165"/>
      <c r="AK11" s="84" t="s">
        <v>200</v>
      </c>
      <c r="AM11" s="195" t="s">
        <v>53</v>
      </c>
    </row>
    <row r="12" spans="1:39" ht="15.75" customHeight="1">
      <c r="A12" s="88"/>
      <c r="B12" s="88"/>
      <c r="C12" s="88" t="s">
        <v>37</v>
      </c>
      <c r="D12" s="307"/>
      <c r="E12" s="308"/>
      <c r="F12" s="308"/>
      <c r="G12" s="308"/>
      <c r="H12" s="308"/>
      <c r="I12" s="308"/>
      <c r="J12" s="308"/>
      <c r="K12" s="308"/>
      <c r="L12" s="309"/>
      <c r="M12" s="93"/>
      <c r="N12" s="88"/>
      <c r="O12" s="88"/>
      <c r="P12" s="93" t="s">
        <v>37</v>
      </c>
      <c r="Q12" s="93"/>
      <c r="R12" s="357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359"/>
      <c r="AD12" s="93"/>
      <c r="AE12" s="93"/>
      <c r="AF12" s="81"/>
      <c r="AG12" s="82"/>
      <c r="AH12" s="82"/>
      <c r="AK12" s="84" t="s">
        <v>267</v>
      </c>
      <c r="AM12" s="84" t="s">
        <v>54</v>
      </c>
    </row>
    <row r="13" spans="1:39" ht="33" customHeight="1">
      <c r="A13" s="88"/>
      <c r="B13" s="88"/>
      <c r="C13" s="88" t="s">
        <v>38</v>
      </c>
      <c r="D13" s="313"/>
      <c r="E13" s="314"/>
      <c r="F13" s="314"/>
      <c r="G13" s="314"/>
      <c r="H13" s="314"/>
      <c r="I13" s="314"/>
      <c r="J13" s="314"/>
      <c r="K13" s="314"/>
      <c r="L13" s="315"/>
      <c r="M13" s="88"/>
      <c r="N13" s="88"/>
      <c r="O13" s="88"/>
      <c r="P13" s="93" t="s">
        <v>38</v>
      </c>
      <c r="Q13" s="93"/>
      <c r="R13" s="335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7"/>
      <c r="AD13" s="94" t="s">
        <v>40</v>
      </c>
      <c r="AE13" s="96"/>
      <c r="AF13" s="81"/>
      <c r="AG13" s="82"/>
      <c r="AH13" s="82"/>
      <c r="AK13" s="89" t="s">
        <v>268</v>
      </c>
      <c r="AM13" s="84" t="s">
        <v>55</v>
      </c>
    </row>
    <row r="14" spans="1:39" ht="17.25" customHeight="1">
      <c r="A14" s="88"/>
      <c r="B14" s="88"/>
      <c r="C14" s="88" t="s">
        <v>39</v>
      </c>
      <c r="D14" s="316"/>
      <c r="E14" s="317"/>
      <c r="F14" s="317"/>
      <c r="G14" s="317"/>
      <c r="H14" s="317"/>
      <c r="I14" s="317"/>
      <c r="J14" s="317"/>
      <c r="K14" s="317"/>
      <c r="L14" s="318"/>
      <c r="M14" s="93"/>
      <c r="N14" s="88"/>
      <c r="O14" s="88"/>
      <c r="P14" s="97" t="s">
        <v>47</v>
      </c>
      <c r="Q14" s="98"/>
      <c r="R14" s="8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81"/>
      <c r="AF14" s="81"/>
      <c r="AG14" s="99"/>
      <c r="AH14" s="82"/>
      <c r="AK14" s="84" t="s">
        <v>269</v>
      </c>
      <c r="AM14" s="195" t="s">
        <v>130</v>
      </c>
    </row>
    <row r="15" spans="1:39" ht="11.25" customHeight="1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100"/>
      <c r="AH15" s="101"/>
      <c r="AI15" s="168"/>
      <c r="AK15" s="84" t="s">
        <v>270</v>
      </c>
      <c r="AM15" s="84" t="s">
        <v>56</v>
      </c>
    </row>
    <row r="16" spans="1:40" s="103" customFormat="1" ht="18" customHeight="1">
      <c r="A16" s="102"/>
      <c r="B16" s="319" t="s">
        <v>0</v>
      </c>
      <c r="C16" s="319"/>
      <c r="D16" s="78"/>
      <c r="E16" s="338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40"/>
      <c r="AF16" s="81"/>
      <c r="AG16" s="86"/>
      <c r="AH16" s="205"/>
      <c r="AI16" s="169"/>
      <c r="AJ16" s="161"/>
      <c r="AK16" s="84" t="s">
        <v>201</v>
      </c>
      <c r="AL16" s="89"/>
      <c r="AM16" s="84" t="s">
        <v>57</v>
      </c>
      <c r="AN16" s="89"/>
    </row>
    <row r="17" spans="1:40" s="103" customFormat="1" ht="18" customHeight="1">
      <c r="A17" s="104"/>
      <c r="B17" s="301" t="s">
        <v>1</v>
      </c>
      <c r="C17" s="301"/>
      <c r="D17" s="105"/>
      <c r="E17" s="106" t="s">
        <v>41</v>
      </c>
      <c r="F17" s="293"/>
      <c r="G17" s="293"/>
      <c r="H17" s="293"/>
      <c r="I17" s="293"/>
      <c r="J17" s="29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4"/>
      <c r="AF17" s="81"/>
      <c r="AG17" s="86"/>
      <c r="AH17" s="205"/>
      <c r="AI17" s="169"/>
      <c r="AJ17" s="161"/>
      <c r="AK17" s="84" t="s">
        <v>202</v>
      </c>
      <c r="AL17" s="89"/>
      <c r="AM17" s="195" t="s">
        <v>131</v>
      </c>
      <c r="AN17" s="89"/>
    </row>
    <row r="18" spans="1:40" s="103" customFormat="1" ht="18" customHeight="1">
      <c r="A18" s="107"/>
      <c r="B18" s="302" t="s">
        <v>214</v>
      </c>
      <c r="C18" s="302"/>
      <c r="D18" s="108"/>
      <c r="E18" s="410"/>
      <c r="F18" s="411"/>
      <c r="G18" s="411"/>
      <c r="H18" s="411"/>
      <c r="I18" s="411"/>
      <c r="J18" s="411"/>
      <c r="K18" s="411"/>
      <c r="L18" s="411"/>
      <c r="M18" s="411"/>
      <c r="N18" s="411"/>
      <c r="O18" s="411"/>
      <c r="P18" s="411"/>
      <c r="Q18" s="412"/>
      <c r="R18" s="343" t="s">
        <v>28</v>
      </c>
      <c r="S18" s="344"/>
      <c r="T18" s="345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2"/>
      <c r="AF18" s="81"/>
      <c r="AG18" s="86"/>
      <c r="AH18" s="212"/>
      <c r="AI18" s="169"/>
      <c r="AJ18" s="162"/>
      <c r="AK18" s="89" t="s">
        <v>203</v>
      </c>
      <c r="AL18" s="89"/>
      <c r="AM18" s="84" t="s">
        <v>58</v>
      </c>
      <c r="AN18" s="89"/>
    </row>
    <row r="19" spans="1:40" s="103" customFormat="1" ht="15" customHeight="1">
      <c r="A19" s="273" t="s">
        <v>15</v>
      </c>
      <c r="B19" s="274"/>
      <c r="C19" s="274"/>
      <c r="D19" s="78"/>
      <c r="E19" s="266" t="s">
        <v>16</v>
      </c>
      <c r="F19" s="267"/>
      <c r="G19" s="267"/>
      <c r="H19" s="267"/>
      <c r="I19" s="267"/>
      <c r="J19" s="268"/>
      <c r="K19" s="266" t="s">
        <v>21</v>
      </c>
      <c r="L19" s="267"/>
      <c r="M19" s="267"/>
      <c r="N19" s="267"/>
      <c r="O19" s="267"/>
      <c r="P19" s="268"/>
      <c r="Q19" s="273" t="s">
        <v>32</v>
      </c>
      <c r="R19" s="274"/>
      <c r="S19" s="274"/>
      <c r="T19" s="274"/>
      <c r="U19" s="274"/>
      <c r="V19" s="274"/>
      <c r="W19" s="275"/>
      <c r="X19" s="273" t="s">
        <v>221</v>
      </c>
      <c r="Y19" s="274"/>
      <c r="Z19" s="274"/>
      <c r="AA19" s="274"/>
      <c r="AB19" s="274"/>
      <c r="AC19" s="274"/>
      <c r="AD19" s="274"/>
      <c r="AE19" s="275"/>
      <c r="AF19" s="81"/>
      <c r="AG19" s="265"/>
      <c r="AH19" s="265"/>
      <c r="AI19" s="169"/>
      <c r="AJ19" s="162"/>
      <c r="AK19" s="89" t="s">
        <v>204</v>
      </c>
      <c r="AL19" s="89"/>
      <c r="AM19" s="195" t="s">
        <v>133</v>
      </c>
      <c r="AN19" s="89"/>
    </row>
    <row r="20" spans="1:40" s="103" customFormat="1" ht="24" customHeight="1">
      <c r="A20" s="290"/>
      <c r="B20" s="291"/>
      <c r="C20" s="291"/>
      <c r="D20" s="292"/>
      <c r="E20" s="295"/>
      <c r="F20" s="296"/>
      <c r="G20" s="296"/>
      <c r="H20" s="296"/>
      <c r="I20" s="296"/>
      <c r="J20" s="109" t="s">
        <v>169</v>
      </c>
      <c r="K20" s="276"/>
      <c r="L20" s="277"/>
      <c r="M20" s="277"/>
      <c r="N20" s="277"/>
      <c r="O20" s="277"/>
      <c r="P20" s="109" t="s">
        <v>169</v>
      </c>
      <c r="Q20" s="276"/>
      <c r="R20" s="277"/>
      <c r="S20" s="277"/>
      <c r="T20" s="277"/>
      <c r="U20" s="277"/>
      <c r="V20" s="277"/>
      <c r="W20" s="109" t="s">
        <v>169</v>
      </c>
      <c r="X20" s="110"/>
      <c r="Y20" s="278" t="str">
        <f>IF(Y2="","",IF(Y2="再開発等促進区","４０％","３５％"))</f>
        <v>３５％</v>
      </c>
      <c r="Z20" s="278"/>
      <c r="AA20" s="278"/>
      <c r="AB20" s="278"/>
      <c r="AC20" s="278"/>
      <c r="AD20" s="278"/>
      <c r="AE20" s="111"/>
      <c r="AF20" s="81"/>
      <c r="AG20" s="279"/>
      <c r="AH20" s="279"/>
      <c r="AI20" s="169"/>
      <c r="AJ20" s="162"/>
      <c r="AK20" s="89" t="s">
        <v>205</v>
      </c>
      <c r="AL20" s="89"/>
      <c r="AM20" s="84" t="s">
        <v>59</v>
      </c>
      <c r="AN20" s="89"/>
    </row>
    <row r="21" spans="1:40" s="103" customFormat="1" ht="9.75" customHeight="1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2"/>
      <c r="AH21" s="82"/>
      <c r="AI21" s="169"/>
      <c r="AJ21" s="162"/>
      <c r="AK21" s="89" t="s">
        <v>206</v>
      </c>
      <c r="AL21" s="89"/>
      <c r="AM21" s="84" t="s">
        <v>60</v>
      </c>
      <c r="AN21" s="89"/>
    </row>
    <row r="22" spans="1:40" s="103" customFormat="1" ht="15" customHeight="1">
      <c r="A22" s="273" t="s">
        <v>215</v>
      </c>
      <c r="B22" s="274"/>
      <c r="C22" s="274"/>
      <c r="D22" s="78"/>
      <c r="E22" s="273" t="s">
        <v>216</v>
      </c>
      <c r="F22" s="274"/>
      <c r="G22" s="274"/>
      <c r="H22" s="274"/>
      <c r="I22" s="274"/>
      <c r="J22" s="275"/>
      <c r="K22" s="273" t="s">
        <v>217</v>
      </c>
      <c r="L22" s="274"/>
      <c r="M22" s="274"/>
      <c r="N22" s="274"/>
      <c r="O22" s="274"/>
      <c r="P22" s="275"/>
      <c r="Q22" s="102"/>
      <c r="R22" s="192"/>
      <c r="S22" s="192"/>
      <c r="T22" s="192"/>
      <c r="U22" s="192"/>
      <c r="V22" s="192"/>
      <c r="W22" s="193"/>
      <c r="X22" s="273"/>
      <c r="Y22" s="274"/>
      <c r="Z22" s="274"/>
      <c r="AA22" s="274"/>
      <c r="AB22" s="274"/>
      <c r="AC22" s="274"/>
      <c r="AD22" s="274"/>
      <c r="AE22" s="275"/>
      <c r="AF22" s="81"/>
      <c r="AG22" s="265"/>
      <c r="AH22" s="265"/>
      <c r="AI22" s="169"/>
      <c r="AJ22" s="162"/>
      <c r="AK22" s="89" t="s">
        <v>204</v>
      </c>
      <c r="AL22" s="89"/>
      <c r="AM22" s="195" t="s">
        <v>133</v>
      </c>
      <c r="AN22" s="89"/>
    </row>
    <row r="23" spans="1:40" s="103" customFormat="1" ht="24" customHeight="1">
      <c r="A23" s="290"/>
      <c r="B23" s="291"/>
      <c r="C23" s="291"/>
      <c r="D23" s="292"/>
      <c r="E23" s="295"/>
      <c r="F23" s="296"/>
      <c r="G23" s="296"/>
      <c r="H23" s="296"/>
      <c r="I23" s="296"/>
      <c r="J23" s="109" t="s">
        <v>169</v>
      </c>
      <c r="K23" s="276"/>
      <c r="L23" s="277"/>
      <c r="M23" s="277"/>
      <c r="N23" s="277"/>
      <c r="O23" s="277"/>
      <c r="P23" s="109" t="s">
        <v>169</v>
      </c>
      <c r="Q23" s="196"/>
      <c r="R23" s="197"/>
      <c r="S23" s="197"/>
      <c r="T23" s="197"/>
      <c r="U23" s="197"/>
      <c r="V23" s="197"/>
      <c r="W23" s="109"/>
      <c r="X23" s="110"/>
      <c r="Y23" s="404"/>
      <c r="Z23" s="404"/>
      <c r="AA23" s="404"/>
      <c r="AB23" s="404"/>
      <c r="AC23" s="404"/>
      <c r="AD23" s="404"/>
      <c r="AE23" s="111"/>
      <c r="AF23" s="81"/>
      <c r="AG23" s="279"/>
      <c r="AH23" s="279"/>
      <c r="AI23" s="169"/>
      <c r="AJ23" s="162"/>
      <c r="AK23" s="89" t="s">
        <v>205</v>
      </c>
      <c r="AL23" s="89"/>
      <c r="AM23" s="84" t="s">
        <v>59</v>
      </c>
      <c r="AN23" s="89"/>
    </row>
    <row r="24" spans="1:40" s="103" customFormat="1" ht="9.75" customHeight="1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2"/>
      <c r="AH24" s="82"/>
      <c r="AI24" s="169"/>
      <c r="AJ24" s="162"/>
      <c r="AK24" s="89" t="s">
        <v>206</v>
      </c>
      <c r="AL24" s="89"/>
      <c r="AM24" s="84" t="s">
        <v>60</v>
      </c>
      <c r="AN24" s="89"/>
    </row>
    <row r="25" spans="1:40" s="103" customFormat="1" ht="15" customHeight="1">
      <c r="A25" s="378" t="s">
        <v>2</v>
      </c>
      <c r="B25" s="329" t="s">
        <v>14</v>
      </c>
      <c r="C25" s="329"/>
      <c r="D25" s="329"/>
      <c r="E25" s="330"/>
      <c r="F25" s="112"/>
      <c r="G25" s="371" t="s">
        <v>20</v>
      </c>
      <c r="H25" s="372"/>
      <c r="I25" s="372"/>
      <c r="J25" s="372"/>
      <c r="K25" s="372"/>
      <c r="L25" s="372"/>
      <c r="M25" s="373"/>
      <c r="N25" s="371" t="s">
        <v>29</v>
      </c>
      <c r="O25" s="372"/>
      <c r="P25" s="372"/>
      <c r="Q25" s="372"/>
      <c r="R25" s="372"/>
      <c r="S25" s="372"/>
      <c r="T25" s="372"/>
      <c r="U25" s="373"/>
      <c r="V25" s="330"/>
      <c r="W25" s="413"/>
      <c r="X25" s="413"/>
      <c r="Y25" s="413"/>
      <c r="Z25" s="413"/>
      <c r="AA25" s="413"/>
      <c r="AB25" s="413"/>
      <c r="AC25" s="413"/>
      <c r="AD25" s="413"/>
      <c r="AE25" s="414"/>
      <c r="AF25" s="81"/>
      <c r="AG25" s="82"/>
      <c r="AH25" s="82"/>
      <c r="AI25" s="169"/>
      <c r="AJ25" s="162"/>
      <c r="AK25" s="89"/>
      <c r="AL25" s="89"/>
      <c r="AM25" s="84" t="s">
        <v>61</v>
      </c>
      <c r="AN25" s="89"/>
    </row>
    <row r="26" spans="1:40" s="103" customFormat="1" ht="24" customHeight="1" thickBot="1">
      <c r="A26" s="379"/>
      <c r="B26" s="113" t="s">
        <v>170</v>
      </c>
      <c r="C26" s="375" t="e">
        <f>IF(Y2="","",IF(Y2="再開発等促進区",N54*0.4,N54*0.35))</f>
        <v>#VALUE!</v>
      </c>
      <c r="D26" s="375"/>
      <c r="E26" s="375"/>
      <c r="F26" s="114" t="s">
        <v>169</v>
      </c>
      <c r="G26" s="115" t="s">
        <v>171</v>
      </c>
      <c r="H26" s="375">
        <f>IF(Y2="","",IF(Y2="再開発等促進区",Q20*0.4,Q20*0.35))</f>
        <v>0</v>
      </c>
      <c r="I26" s="375"/>
      <c r="J26" s="375"/>
      <c r="K26" s="375"/>
      <c r="L26" s="375"/>
      <c r="M26" s="114" t="s">
        <v>169</v>
      </c>
      <c r="N26" s="348" t="s">
        <v>172</v>
      </c>
      <c r="O26" s="349"/>
      <c r="P26" s="349"/>
      <c r="Q26" s="350" t="e">
        <f>IF(C26="","",H26+C26)</f>
        <v>#VALUE!</v>
      </c>
      <c r="R26" s="350"/>
      <c r="S26" s="350"/>
      <c r="T26" s="350"/>
      <c r="U26" s="114" t="s">
        <v>169</v>
      </c>
      <c r="V26" s="116"/>
      <c r="W26" s="401"/>
      <c r="X26" s="401"/>
      <c r="Y26" s="401"/>
      <c r="Z26" s="401"/>
      <c r="AA26" s="117"/>
      <c r="AB26" s="117"/>
      <c r="AC26" s="397"/>
      <c r="AD26" s="397"/>
      <c r="AE26" s="118"/>
      <c r="AF26" s="81"/>
      <c r="AG26" s="82"/>
      <c r="AH26" s="82"/>
      <c r="AI26" s="169"/>
      <c r="AJ26" s="162"/>
      <c r="AK26" s="89"/>
      <c r="AL26" s="89"/>
      <c r="AM26" s="194" t="s">
        <v>62</v>
      </c>
      <c r="AN26" s="89"/>
    </row>
    <row r="27" spans="1:40" s="103" customFormat="1" ht="24" customHeight="1">
      <c r="A27" s="331" t="s">
        <v>212</v>
      </c>
      <c r="B27" s="331"/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81"/>
      <c r="AG27" s="395" t="s">
        <v>43</v>
      </c>
      <c r="AH27" s="396"/>
      <c r="AI27" s="169"/>
      <c r="AJ27" s="162"/>
      <c r="AK27" s="89"/>
      <c r="AL27" s="89"/>
      <c r="AM27" s="194" t="s">
        <v>63</v>
      </c>
      <c r="AN27" s="89"/>
    </row>
    <row r="28" spans="1:40" s="103" customFormat="1" ht="18" customHeight="1">
      <c r="A28" s="378" t="s">
        <v>13</v>
      </c>
      <c r="B28" s="297" t="s">
        <v>3</v>
      </c>
      <c r="C28" s="298"/>
      <c r="D28" s="299"/>
      <c r="E28" s="320" t="s">
        <v>18</v>
      </c>
      <c r="F28" s="321"/>
      <c r="G28" s="321"/>
      <c r="H28" s="321"/>
      <c r="I28" s="321"/>
      <c r="J28" s="321"/>
      <c r="K28" s="346"/>
      <c r="L28" s="320" t="s">
        <v>23</v>
      </c>
      <c r="M28" s="321"/>
      <c r="N28" s="321"/>
      <c r="O28" s="321"/>
      <c r="P28" s="383" t="s">
        <v>25</v>
      </c>
      <c r="Q28" s="376"/>
      <c r="R28" s="376"/>
      <c r="S28" s="384"/>
      <c r="T28" s="321" t="s">
        <v>33</v>
      </c>
      <c r="U28" s="321"/>
      <c r="V28" s="321"/>
      <c r="W28" s="346"/>
      <c r="X28" s="398" t="s">
        <v>6</v>
      </c>
      <c r="Y28" s="399"/>
      <c r="Z28" s="399"/>
      <c r="AA28" s="399"/>
      <c r="AB28" s="399"/>
      <c r="AC28" s="399"/>
      <c r="AD28" s="399"/>
      <c r="AE28" s="400"/>
      <c r="AF28" s="81"/>
      <c r="AG28" s="213" t="s">
        <v>3</v>
      </c>
      <c r="AH28" s="119">
        <f>IF(F31="","",IF(P39="",IF(F31&gt;=C26,"適","不適"),IF(W38="",IF(W39="","振替場所を選択",IF(F31+P39&gt;=C26,"振替適","不適")),IF(F31-P39&gt;=C26,"適","不適"))))</f>
      </c>
      <c r="AI28" s="169"/>
      <c r="AJ28" s="161"/>
      <c r="AK28" s="89"/>
      <c r="AL28" s="89"/>
      <c r="AM28" s="89" t="s">
        <v>64</v>
      </c>
      <c r="AN28" s="89"/>
    </row>
    <row r="29" spans="1:40" s="103" customFormat="1" ht="15.75" customHeight="1">
      <c r="A29" s="381"/>
      <c r="B29" s="364"/>
      <c r="C29" s="301" t="s">
        <v>4</v>
      </c>
      <c r="D29" s="362"/>
      <c r="E29" s="332"/>
      <c r="F29" s="300"/>
      <c r="G29" s="300"/>
      <c r="H29" s="300"/>
      <c r="I29" s="300"/>
      <c r="J29" s="300"/>
      <c r="K29" s="120" t="s">
        <v>155</v>
      </c>
      <c r="L29" s="327"/>
      <c r="M29" s="328"/>
      <c r="N29" s="328"/>
      <c r="O29" s="121" t="s">
        <v>22</v>
      </c>
      <c r="P29" s="392"/>
      <c r="Q29" s="328"/>
      <c r="R29" s="328"/>
      <c r="S29" s="122" t="s">
        <v>22</v>
      </c>
      <c r="T29" s="328"/>
      <c r="U29" s="328"/>
      <c r="V29" s="328"/>
      <c r="W29" s="105" t="s">
        <v>22</v>
      </c>
      <c r="X29" s="393">
        <f>IF($F$31="","",L29+P29+T29)</f>
      </c>
      <c r="Y29" s="394"/>
      <c r="Z29" s="394"/>
      <c r="AA29" s="394"/>
      <c r="AB29" s="394"/>
      <c r="AC29" s="394"/>
      <c r="AD29" s="394"/>
      <c r="AE29" s="123" t="s">
        <v>22</v>
      </c>
      <c r="AF29" s="81"/>
      <c r="AG29" s="213" t="s">
        <v>44</v>
      </c>
      <c r="AH29" s="119">
        <f>IF(Q23="","",IF(Q23=0,"なし",IF(P39="",IF(V36&gt;=H26,"適","不適"),IF(W38="",IF(W39="","振替場所を選択",IF(V36-P39&gt;=H26,"適","不適")),IF(V36+P39&gt;=H26,"振替適","不適")))))</f>
      </c>
      <c r="AI29" s="169"/>
      <c r="AJ29" s="161"/>
      <c r="AK29" s="89"/>
      <c r="AL29" s="89"/>
      <c r="AM29" s="89" t="s">
        <v>65</v>
      </c>
      <c r="AN29" s="89"/>
    </row>
    <row r="30" spans="1:40" s="103" customFormat="1" ht="15.75" customHeight="1">
      <c r="A30" s="381"/>
      <c r="B30" s="365"/>
      <c r="C30" s="301" t="s">
        <v>5</v>
      </c>
      <c r="D30" s="362"/>
      <c r="E30" s="332"/>
      <c r="F30" s="300"/>
      <c r="G30" s="300"/>
      <c r="H30" s="300"/>
      <c r="I30" s="300"/>
      <c r="J30" s="300"/>
      <c r="K30" s="120" t="s">
        <v>156</v>
      </c>
      <c r="L30" s="327"/>
      <c r="M30" s="328"/>
      <c r="N30" s="328"/>
      <c r="O30" s="121" t="s">
        <v>22</v>
      </c>
      <c r="P30" s="392"/>
      <c r="Q30" s="328"/>
      <c r="R30" s="328"/>
      <c r="S30" s="122" t="s">
        <v>22</v>
      </c>
      <c r="T30" s="328"/>
      <c r="U30" s="328"/>
      <c r="V30" s="328"/>
      <c r="W30" s="105" t="s">
        <v>22</v>
      </c>
      <c r="X30" s="393">
        <f>IF($F$31="","",L30+P30+T30)</f>
      </c>
      <c r="Y30" s="394"/>
      <c r="Z30" s="394"/>
      <c r="AA30" s="394"/>
      <c r="AB30" s="394"/>
      <c r="AC30" s="394"/>
      <c r="AD30" s="394"/>
      <c r="AE30" s="123" t="s">
        <v>22</v>
      </c>
      <c r="AF30" s="81"/>
      <c r="AG30" s="214"/>
      <c r="AH30" s="124"/>
      <c r="AI30" s="169"/>
      <c r="AJ30" s="161"/>
      <c r="AK30" s="89"/>
      <c r="AL30" s="89"/>
      <c r="AM30" s="89" t="s">
        <v>66</v>
      </c>
      <c r="AN30" s="89"/>
    </row>
    <row r="31" spans="1:40" s="103" customFormat="1" ht="18" customHeight="1" thickBot="1">
      <c r="A31" s="381"/>
      <c r="B31" s="380" t="s">
        <v>6</v>
      </c>
      <c r="C31" s="325"/>
      <c r="D31" s="326"/>
      <c r="E31" s="200" t="s">
        <v>134</v>
      </c>
      <c r="F31" s="347">
        <f>IF(E29="",IF(E30="","",E30),E29+E30)</f>
      </c>
      <c r="G31" s="347"/>
      <c r="H31" s="347"/>
      <c r="I31" s="347"/>
      <c r="J31" s="347"/>
      <c r="K31" s="126" t="s">
        <v>35</v>
      </c>
      <c r="L31" s="333">
        <f>IF($F$31="","",SUM(L29:N30))</f>
      </c>
      <c r="M31" s="334"/>
      <c r="N31" s="334"/>
      <c r="O31" s="127" t="s">
        <v>22</v>
      </c>
      <c r="P31" s="334">
        <f>IF($F$31="","",SUM(P29:R30))</f>
      </c>
      <c r="Q31" s="334"/>
      <c r="R31" s="334"/>
      <c r="S31" s="127" t="s">
        <v>22</v>
      </c>
      <c r="T31" s="334">
        <f>IF($F$31="","",SUM(T29:V30))</f>
      </c>
      <c r="U31" s="334"/>
      <c r="V31" s="334"/>
      <c r="W31" s="128" t="s">
        <v>22</v>
      </c>
      <c r="X31" s="333">
        <f>IF($F$31="","",L31+P31+T31)</f>
      </c>
      <c r="Y31" s="334"/>
      <c r="Z31" s="334"/>
      <c r="AA31" s="334"/>
      <c r="AB31" s="334"/>
      <c r="AC31" s="334"/>
      <c r="AD31" s="334"/>
      <c r="AE31" s="128" t="s">
        <v>22</v>
      </c>
      <c r="AF31" s="81"/>
      <c r="AG31" s="215" t="s">
        <v>147</v>
      </c>
      <c r="AH31" s="129">
        <f>IF(V37="","",IF(V37&gt;=Q26,"適","不適"))</f>
      </c>
      <c r="AI31" s="169"/>
      <c r="AJ31" s="161"/>
      <c r="AK31" s="89"/>
      <c r="AL31" s="89"/>
      <c r="AM31" s="89" t="s">
        <v>67</v>
      </c>
      <c r="AN31" s="89"/>
    </row>
    <row r="32" spans="1:40" s="103" customFormat="1" ht="18" customHeight="1">
      <c r="A32" s="381"/>
      <c r="B32" s="297" t="s">
        <v>7</v>
      </c>
      <c r="C32" s="319"/>
      <c r="D32" s="391"/>
      <c r="E32" s="320" t="s">
        <v>19</v>
      </c>
      <c r="F32" s="321"/>
      <c r="G32" s="321"/>
      <c r="H32" s="321"/>
      <c r="I32" s="321"/>
      <c r="J32" s="321"/>
      <c r="K32" s="346"/>
      <c r="L32" s="376" t="s">
        <v>26</v>
      </c>
      <c r="M32" s="376"/>
      <c r="N32" s="376"/>
      <c r="O32" s="376"/>
      <c r="P32" s="376"/>
      <c r="Q32" s="376"/>
      <c r="R32" s="376"/>
      <c r="S32" s="377"/>
      <c r="T32" s="320" t="s">
        <v>6</v>
      </c>
      <c r="U32" s="321"/>
      <c r="V32" s="321"/>
      <c r="W32" s="321"/>
      <c r="X32" s="321"/>
      <c r="Y32" s="321"/>
      <c r="Z32" s="321"/>
      <c r="AA32" s="321"/>
      <c r="AB32" s="321"/>
      <c r="AC32" s="321"/>
      <c r="AD32" s="321"/>
      <c r="AE32" s="346"/>
      <c r="AF32" s="81"/>
      <c r="AG32" s="203"/>
      <c r="AH32" s="208"/>
      <c r="AI32" s="169"/>
      <c r="AJ32" s="209"/>
      <c r="AK32" s="89"/>
      <c r="AL32" s="89"/>
      <c r="AM32" s="89" t="s">
        <v>68</v>
      </c>
      <c r="AN32" s="89"/>
    </row>
    <row r="33" spans="1:40" s="103" customFormat="1" ht="15.75" customHeight="1">
      <c r="A33" s="381"/>
      <c r="B33" s="364"/>
      <c r="C33" s="360" t="s">
        <v>9</v>
      </c>
      <c r="D33" s="361"/>
      <c r="E33" s="332"/>
      <c r="F33" s="300"/>
      <c r="G33" s="300"/>
      <c r="H33" s="300"/>
      <c r="I33" s="300"/>
      <c r="J33" s="300"/>
      <c r="K33" s="120" t="s">
        <v>158</v>
      </c>
      <c r="L33" s="300"/>
      <c r="M33" s="300"/>
      <c r="N33" s="300"/>
      <c r="O33" s="300"/>
      <c r="P33" s="300"/>
      <c r="Q33" s="300"/>
      <c r="R33" s="300"/>
      <c r="S33" s="120" t="s">
        <v>158</v>
      </c>
      <c r="T33" s="369">
        <f>E33+L33</f>
        <v>0</v>
      </c>
      <c r="U33" s="370"/>
      <c r="V33" s="370"/>
      <c r="W33" s="370"/>
      <c r="X33" s="370"/>
      <c r="Y33" s="370"/>
      <c r="Z33" s="370"/>
      <c r="AA33" s="370"/>
      <c r="AB33" s="370"/>
      <c r="AC33" s="370"/>
      <c r="AD33" s="370"/>
      <c r="AE33" s="130" t="s">
        <v>158</v>
      </c>
      <c r="AF33" s="81"/>
      <c r="AG33" s="202"/>
      <c r="AH33" s="202"/>
      <c r="AI33" s="169"/>
      <c r="AJ33" s="210"/>
      <c r="AK33" s="89"/>
      <c r="AL33" s="89"/>
      <c r="AM33" s="89" t="s">
        <v>69</v>
      </c>
      <c r="AN33" s="89"/>
    </row>
    <row r="34" spans="1:40" s="103" customFormat="1" ht="15.75" customHeight="1">
      <c r="A34" s="381"/>
      <c r="B34" s="364"/>
      <c r="C34" s="360" t="s">
        <v>8</v>
      </c>
      <c r="D34" s="361"/>
      <c r="E34" s="366"/>
      <c r="F34" s="367"/>
      <c r="G34" s="367"/>
      <c r="H34" s="367"/>
      <c r="I34" s="367"/>
      <c r="J34" s="367"/>
      <c r="K34" s="368"/>
      <c r="L34" s="300"/>
      <c r="M34" s="300"/>
      <c r="N34" s="300"/>
      <c r="O34" s="300"/>
      <c r="P34" s="300"/>
      <c r="Q34" s="300"/>
      <c r="R34" s="300"/>
      <c r="S34" s="120" t="s">
        <v>159</v>
      </c>
      <c r="T34" s="369">
        <f>L34</f>
        <v>0</v>
      </c>
      <c r="U34" s="370"/>
      <c r="V34" s="370"/>
      <c r="W34" s="370"/>
      <c r="X34" s="370"/>
      <c r="Y34" s="370"/>
      <c r="Z34" s="370"/>
      <c r="AA34" s="370"/>
      <c r="AB34" s="370"/>
      <c r="AC34" s="370"/>
      <c r="AD34" s="370"/>
      <c r="AE34" s="131" t="s">
        <v>159</v>
      </c>
      <c r="AF34" s="81"/>
      <c r="AG34" s="203"/>
      <c r="AH34" s="211"/>
      <c r="AI34" s="169"/>
      <c r="AJ34" s="209"/>
      <c r="AK34" s="89"/>
      <c r="AL34" s="89"/>
      <c r="AM34" s="89" t="s">
        <v>70</v>
      </c>
      <c r="AN34" s="89"/>
    </row>
    <row r="35" spans="1:40" s="103" customFormat="1" ht="15.75" customHeight="1">
      <c r="A35" s="381"/>
      <c r="B35" s="365"/>
      <c r="C35" s="322" t="s">
        <v>10</v>
      </c>
      <c r="D35" s="323"/>
      <c r="E35" s="332"/>
      <c r="F35" s="300"/>
      <c r="G35" s="300"/>
      <c r="H35" s="300"/>
      <c r="I35" s="300"/>
      <c r="J35" s="300"/>
      <c r="K35" s="120" t="s">
        <v>160</v>
      </c>
      <c r="L35" s="300"/>
      <c r="M35" s="300"/>
      <c r="N35" s="300"/>
      <c r="O35" s="300"/>
      <c r="P35" s="300"/>
      <c r="Q35" s="300"/>
      <c r="R35" s="300"/>
      <c r="S35" s="120" t="s">
        <v>160</v>
      </c>
      <c r="T35" s="369">
        <f>E35+L35</f>
        <v>0</v>
      </c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131" t="s">
        <v>160</v>
      </c>
      <c r="AF35" s="81"/>
      <c r="AG35" s="203"/>
      <c r="AH35" s="211"/>
      <c r="AI35" s="169"/>
      <c r="AJ35" s="209"/>
      <c r="AK35" s="89"/>
      <c r="AL35" s="89"/>
      <c r="AM35" s="89" t="s">
        <v>71</v>
      </c>
      <c r="AN35" s="89"/>
    </row>
    <row r="36" spans="1:40" s="103" customFormat="1" ht="21" customHeight="1">
      <c r="A36" s="381"/>
      <c r="B36" s="324" t="s">
        <v>6</v>
      </c>
      <c r="C36" s="325"/>
      <c r="D36" s="326"/>
      <c r="E36" s="125" t="s">
        <v>135</v>
      </c>
      <c r="F36" s="347">
        <f>IF(E33+E35="","",E33+E35)</f>
        <v>0</v>
      </c>
      <c r="G36" s="347"/>
      <c r="H36" s="347"/>
      <c r="I36" s="347"/>
      <c r="J36" s="347"/>
      <c r="K36" s="132" t="s">
        <v>35</v>
      </c>
      <c r="L36" s="117" t="s">
        <v>136</v>
      </c>
      <c r="M36" s="269">
        <f>IF(SUM(L33:R35)="","",SUM(L33:R35))</f>
        <v>0</v>
      </c>
      <c r="N36" s="269"/>
      <c r="O36" s="269"/>
      <c r="P36" s="269"/>
      <c r="Q36" s="269"/>
      <c r="R36" s="201"/>
      <c r="S36" s="133" t="s">
        <v>35</v>
      </c>
      <c r="T36" s="134" t="s">
        <v>137</v>
      </c>
      <c r="U36" s="135"/>
      <c r="V36" s="269">
        <f>F36+M36</f>
        <v>0</v>
      </c>
      <c r="W36" s="269"/>
      <c r="X36" s="269"/>
      <c r="Y36" s="269"/>
      <c r="Z36" s="269"/>
      <c r="AA36" s="269"/>
      <c r="AB36" s="269"/>
      <c r="AC36" s="269"/>
      <c r="AD36" s="269"/>
      <c r="AE36" s="126" t="s">
        <v>35</v>
      </c>
      <c r="AF36" s="81"/>
      <c r="AG36" s="203"/>
      <c r="AH36" s="211"/>
      <c r="AI36" s="169"/>
      <c r="AJ36" s="209"/>
      <c r="AK36" s="89"/>
      <c r="AL36" s="89"/>
      <c r="AM36" s="89" t="s">
        <v>72</v>
      </c>
      <c r="AN36" s="89"/>
    </row>
    <row r="37" spans="1:40" s="103" customFormat="1" ht="21" customHeight="1">
      <c r="A37" s="381"/>
      <c r="B37" s="355" t="s">
        <v>11</v>
      </c>
      <c r="C37" s="363"/>
      <c r="D37" s="356"/>
      <c r="E37" s="136" t="s">
        <v>173</v>
      </c>
      <c r="F37" s="374">
        <f>IF(F31="","",F31+F36)</f>
      </c>
      <c r="G37" s="374"/>
      <c r="H37" s="374"/>
      <c r="I37" s="374"/>
      <c r="J37" s="374"/>
      <c r="K37" s="137" t="s">
        <v>166</v>
      </c>
      <c r="L37" s="117" t="s">
        <v>174</v>
      </c>
      <c r="M37" s="269">
        <f>IF(M36="","",M36)</f>
        <v>0</v>
      </c>
      <c r="N37" s="269"/>
      <c r="O37" s="269"/>
      <c r="P37" s="269"/>
      <c r="Q37" s="269"/>
      <c r="R37" s="201"/>
      <c r="S37" s="132" t="s">
        <v>166</v>
      </c>
      <c r="T37" s="138" t="s">
        <v>175</v>
      </c>
      <c r="U37" s="139"/>
      <c r="V37" s="403">
        <f>IF(F37="","",F37+M37)</f>
      </c>
      <c r="W37" s="403"/>
      <c r="X37" s="403"/>
      <c r="Y37" s="403"/>
      <c r="Z37" s="403"/>
      <c r="AA37" s="403"/>
      <c r="AB37" s="403"/>
      <c r="AC37" s="403"/>
      <c r="AD37" s="403"/>
      <c r="AE37" s="137" t="s">
        <v>166</v>
      </c>
      <c r="AF37" s="81"/>
      <c r="AG37" s="202"/>
      <c r="AH37" s="202"/>
      <c r="AI37" s="169"/>
      <c r="AJ37" s="162"/>
      <c r="AK37" s="89"/>
      <c r="AL37" s="89"/>
      <c r="AM37" s="89" t="s">
        <v>73</v>
      </c>
      <c r="AN37" s="89"/>
    </row>
    <row r="38" spans="1:40" s="103" customFormat="1" ht="21" customHeight="1">
      <c r="A38" s="381"/>
      <c r="B38" s="385" t="s">
        <v>12</v>
      </c>
      <c r="C38" s="386"/>
      <c r="D38" s="387"/>
      <c r="E38" s="273" t="s">
        <v>24</v>
      </c>
      <c r="F38" s="274"/>
      <c r="G38" s="274"/>
      <c r="H38" s="274"/>
      <c r="I38" s="274"/>
      <c r="J38" s="274"/>
      <c r="K38" s="274"/>
      <c r="L38" s="274"/>
      <c r="M38" s="274"/>
      <c r="N38" s="274"/>
      <c r="O38" s="275"/>
      <c r="P38" s="273" t="s">
        <v>27</v>
      </c>
      <c r="Q38" s="274"/>
      <c r="R38" s="274"/>
      <c r="S38" s="274"/>
      <c r="T38" s="268"/>
      <c r="U38" s="402" t="s">
        <v>30</v>
      </c>
      <c r="V38" s="384"/>
      <c r="W38" s="140"/>
      <c r="X38" s="321" t="str">
        <f>IF(W39="","□建築物上から地上部へ","建築物上から地上部へ")</f>
        <v>□建築物上から地上部へ</v>
      </c>
      <c r="Y38" s="321"/>
      <c r="Z38" s="321"/>
      <c r="AA38" s="321"/>
      <c r="AB38" s="321"/>
      <c r="AC38" s="321"/>
      <c r="AD38" s="321"/>
      <c r="AE38" s="346"/>
      <c r="AF38" s="81"/>
      <c r="AG38" s="204"/>
      <c r="AH38" s="205"/>
      <c r="AI38" s="169"/>
      <c r="AJ38" s="161"/>
      <c r="AK38" s="89"/>
      <c r="AL38" s="89"/>
      <c r="AM38" s="89" t="s">
        <v>74</v>
      </c>
      <c r="AN38" s="89"/>
    </row>
    <row r="39" spans="1:40" s="103" customFormat="1" ht="23.25" customHeight="1">
      <c r="A39" s="382"/>
      <c r="B39" s="388"/>
      <c r="C39" s="389"/>
      <c r="D39" s="390"/>
      <c r="E39" s="270"/>
      <c r="F39" s="271"/>
      <c r="G39" s="271"/>
      <c r="H39" s="271"/>
      <c r="I39" s="271"/>
      <c r="J39" s="271"/>
      <c r="K39" s="271"/>
      <c r="L39" s="271"/>
      <c r="M39" s="271"/>
      <c r="N39" s="271"/>
      <c r="O39" s="272"/>
      <c r="P39" s="418"/>
      <c r="Q39" s="419"/>
      <c r="R39" s="419"/>
      <c r="S39" s="419"/>
      <c r="T39" s="111" t="s">
        <v>176</v>
      </c>
      <c r="U39" s="380" t="s">
        <v>31</v>
      </c>
      <c r="V39" s="417"/>
      <c r="W39" s="141"/>
      <c r="X39" s="415" t="str">
        <f>IF(W38="","□地上部から建築物上へ","地上部から建築物上へ")</f>
        <v>□地上部から建築物上へ</v>
      </c>
      <c r="Y39" s="415"/>
      <c r="Z39" s="415"/>
      <c r="AA39" s="415"/>
      <c r="AB39" s="415"/>
      <c r="AC39" s="415"/>
      <c r="AD39" s="415"/>
      <c r="AE39" s="416"/>
      <c r="AF39" s="81"/>
      <c r="AG39" s="204"/>
      <c r="AH39" s="206"/>
      <c r="AI39" s="169"/>
      <c r="AJ39" s="161"/>
      <c r="AK39" s="89"/>
      <c r="AL39" s="89"/>
      <c r="AM39" s="89" t="s">
        <v>75</v>
      </c>
      <c r="AN39" s="89"/>
    </row>
    <row r="40" spans="1:40" s="103" customFormat="1" ht="3.75" customHeight="1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81"/>
      <c r="AG40" s="204"/>
      <c r="AH40" s="205"/>
      <c r="AI40" s="169"/>
      <c r="AJ40" s="161"/>
      <c r="AK40" s="89"/>
      <c r="AL40" s="89"/>
      <c r="AM40" s="89" t="s">
        <v>76</v>
      </c>
      <c r="AN40" s="89"/>
    </row>
    <row r="41" spans="1:39" s="103" customFormat="1" ht="3" customHeight="1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202"/>
      <c r="AH41" s="202"/>
      <c r="AI41" s="169"/>
      <c r="AJ41" s="162"/>
      <c r="AK41" s="89"/>
      <c r="AM41" s="103" t="s">
        <v>213</v>
      </c>
    </row>
    <row r="42" spans="1:37" s="103" customFormat="1" ht="15.75" customHeight="1">
      <c r="A42" s="93" t="s">
        <v>271</v>
      </c>
      <c r="B42" s="93"/>
      <c r="C42" s="93"/>
      <c r="D42" s="93"/>
      <c r="E42" s="93"/>
      <c r="F42" s="93"/>
      <c r="G42" s="93"/>
      <c r="H42" s="235"/>
      <c r="I42" s="236" t="str">
        <f>IF(H42="","☐ 検討済み[上記合計緑化面積⑥のうち、","☑ 検討済み[上記合計緑化面積⑥のうち、")</f>
        <v>☐ 検討済み[上記合計緑化面積⑥のうち、</v>
      </c>
      <c r="J42" s="237"/>
      <c r="K42" s="237"/>
      <c r="L42" s="237"/>
      <c r="M42" s="237"/>
      <c r="N42" s="237"/>
      <c r="O42" s="237"/>
      <c r="P42" s="237"/>
      <c r="Q42" s="237"/>
      <c r="R42" s="237"/>
      <c r="S42" s="238"/>
      <c r="T42" s="239"/>
      <c r="U42" s="240"/>
      <c r="V42" s="241" t="s">
        <v>274</v>
      </c>
      <c r="W42" s="242"/>
      <c r="X42" s="243"/>
      <c r="Y42" s="244"/>
      <c r="Z42" s="245"/>
      <c r="AA42" s="246" t="s">
        <v>275</v>
      </c>
      <c r="AB42" s="247"/>
      <c r="AC42" s="247"/>
      <c r="AD42" s="234"/>
      <c r="AE42" s="81"/>
      <c r="AF42" s="81"/>
      <c r="AG42" s="202"/>
      <c r="AH42" s="202"/>
      <c r="AI42" s="169"/>
      <c r="AJ42" s="162"/>
      <c r="AK42" s="89"/>
    </row>
    <row r="43" spans="1:39" s="103" customFormat="1" ht="15.75" customHeight="1">
      <c r="A43" s="430" t="s">
        <v>229</v>
      </c>
      <c r="B43" s="430"/>
      <c r="C43" s="430"/>
      <c r="D43" s="430"/>
      <c r="E43" s="430"/>
      <c r="F43" s="430"/>
      <c r="G43" s="430"/>
      <c r="H43" s="430"/>
      <c r="I43" s="430"/>
      <c r="J43" s="430"/>
      <c r="K43" s="242"/>
      <c r="L43" s="425"/>
      <c r="M43" s="428"/>
      <c r="N43" s="428"/>
      <c r="O43" s="428"/>
      <c r="P43" s="428"/>
      <c r="Q43" s="428"/>
      <c r="R43" s="429"/>
      <c r="S43" s="97"/>
      <c r="T43" s="422"/>
      <c r="U43" s="423"/>
      <c r="V43" s="423"/>
      <c r="W43" s="424"/>
      <c r="X43" s="97" t="s">
        <v>181</v>
      </c>
      <c r="Y43" s="431"/>
      <c r="Z43" s="431"/>
      <c r="AA43" s="431"/>
      <c r="AB43" s="431"/>
      <c r="AC43" s="431"/>
      <c r="AD43" s="431"/>
      <c r="AE43" s="431"/>
      <c r="AF43" s="81"/>
      <c r="AG43" s="86"/>
      <c r="AH43" s="207"/>
      <c r="AI43" s="169"/>
      <c r="AJ43" s="161"/>
      <c r="AK43" s="89"/>
      <c r="AM43" s="89" t="s">
        <v>77</v>
      </c>
    </row>
    <row r="44" spans="1:39" ht="6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2"/>
      <c r="M44" s="182"/>
      <c r="N44" s="182"/>
      <c r="O44" s="182"/>
      <c r="P44" s="182"/>
      <c r="Q44" s="182"/>
      <c r="R44" s="182"/>
      <c r="S44" s="81"/>
      <c r="T44" s="182"/>
      <c r="U44" s="182"/>
      <c r="V44" s="182"/>
      <c r="W44" s="182"/>
      <c r="X44" s="81"/>
      <c r="Y44" s="81"/>
      <c r="Z44" s="81"/>
      <c r="AA44" s="81"/>
      <c r="AB44" s="81"/>
      <c r="AC44" s="81"/>
      <c r="AD44" s="81"/>
      <c r="AE44" s="81"/>
      <c r="AF44" s="81"/>
      <c r="AI44" s="83"/>
      <c r="AJ44" s="83"/>
      <c r="AM44" s="89" t="s">
        <v>78</v>
      </c>
    </row>
    <row r="45" spans="1:40" s="103" customFormat="1" ht="15.75" customHeight="1">
      <c r="A45" s="430" t="s">
        <v>230</v>
      </c>
      <c r="B45" s="430"/>
      <c r="C45" s="430"/>
      <c r="D45" s="430"/>
      <c r="E45" s="430"/>
      <c r="F45" s="430"/>
      <c r="G45" s="430"/>
      <c r="H45" s="430"/>
      <c r="I45" s="430"/>
      <c r="J45" s="430"/>
      <c r="K45" s="242"/>
      <c r="L45" s="425"/>
      <c r="M45" s="428"/>
      <c r="N45" s="428"/>
      <c r="O45" s="428"/>
      <c r="P45" s="428"/>
      <c r="Q45" s="428"/>
      <c r="R45" s="429"/>
      <c r="S45" s="97"/>
      <c r="T45" s="422"/>
      <c r="U45" s="423"/>
      <c r="V45" s="423"/>
      <c r="W45" s="424"/>
      <c r="X45" s="97" t="s">
        <v>181</v>
      </c>
      <c r="Y45" s="431"/>
      <c r="Z45" s="431"/>
      <c r="AA45" s="431"/>
      <c r="AB45" s="431"/>
      <c r="AC45" s="431"/>
      <c r="AD45" s="431"/>
      <c r="AE45" s="431"/>
      <c r="AF45" s="81"/>
      <c r="AG45" s="86"/>
      <c r="AH45" s="207"/>
      <c r="AI45" s="169"/>
      <c r="AJ45" s="161"/>
      <c r="AK45" s="89"/>
      <c r="AL45" s="145"/>
      <c r="AM45" s="89" t="s">
        <v>79</v>
      </c>
      <c r="AN45" s="145"/>
    </row>
    <row r="46" spans="1:39" ht="6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2"/>
      <c r="M46" s="182"/>
      <c r="N46" s="182"/>
      <c r="O46" s="182"/>
      <c r="P46" s="182"/>
      <c r="Q46" s="182"/>
      <c r="R46" s="182"/>
      <c r="S46" s="81"/>
      <c r="T46" s="182"/>
      <c r="U46" s="182"/>
      <c r="V46" s="182"/>
      <c r="W46" s="182"/>
      <c r="X46" s="81"/>
      <c r="Y46" s="81"/>
      <c r="Z46" s="81"/>
      <c r="AA46" s="81"/>
      <c r="AB46" s="81"/>
      <c r="AC46" s="81"/>
      <c r="AD46" s="81"/>
      <c r="AE46" s="81"/>
      <c r="AF46" s="81"/>
      <c r="AI46" s="83"/>
      <c r="AJ46" s="83"/>
      <c r="AM46" s="89" t="s">
        <v>80</v>
      </c>
    </row>
    <row r="47" spans="1:39" s="145" customFormat="1" ht="15.75" customHeight="1">
      <c r="A47" s="254" t="s">
        <v>227</v>
      </c>
      <c r="B47" s="254"/>
      <c r="C47" s="254"/>
      <c r="D47" s="254"/>
      <c r="E47" s="254"/>
      <c r="F47" s="254"/>
      <c r="G47" s="254"/>
      <c r="H47" s="254"/>
      <c r="I47" s="254"/>
      <c r="J47" s="254"/>
      <c r="K47" s="242"/>
      <c r="L47" s="425"/>
      <c r="M47" s="426"/>
      <c r="N47" s="426"/>
      <c r="O47" s="426"/>
      <c r="P47" s="426"/>
      <c r="Q47" s="426"/>
      <c r="R47" s="427"/>
      <c r="S47" s="142"/>
      <c r="T47" s="422"/>
      <c r="U47" s="423"/>
      <c r="V47" s="423"/>
      <c r="W47" s="424"/>
      <c r="X47" s="142" t="s">
        <v>181</v>
      </c>
      <c r="Y47" s="420"/>
      <c r="Z47" s="420"/>
      <c r="AA47" s="420"/>
      <c r="AB47" s="420"/>
      <c r="AC47" s="142"/>
      <c r="AD47" s="142"/>
      <c r="AE47" s="142"/>
      <c r="AF47" s="143"/>
      <c r="AK47" s="146"/>
      <c r="AM47" s="89" t="s">
        <v>81</v>
      </c>
    </row>
    <row r="48" spans="1:40" ht="6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2"/>
      <c r="M48" s="182"/>
      <c r="N48" s="182"/>
      <c r="O48" s="182"/>
      <c r="P48" s="182"/>
      <c r="Q48" s="182"/>
      <c r="R48" s="182"/>
      <c r="S48" s="81"/>
      <c r="T48" s="182"/>
      <c r="U48" s="182"/>
      <c r="V48" s="182"/>
      <c r="W48" s="182"/>
      <c r="X48" s="81"/>
      <c r="Y48" s="81"/>
      <c r="Z48" s="81"/>
      <c r="AA48" s="81"/>
      <c r="AB48" s="81"/>
      <c r="AC48" s="81"/>
      <c r="AD48" s="81"/>
      <c r="AE48" s="81"/>
      <c r="AF48" s="81"/>
      <c r="AI48" s="83"/>
      <c r="AJ48" s="83"/>
      <c r="AL48" s="145"/>
      <c r="AM48" s="89" t="s">
        <v>82</v>
      </c>
      <c r="AN48" s="145"/>
    </row>
    <row r="49" spans="1:40" s="145" customFormat="1" ht="15.75" customHeight="1">
      <c r="A49" s="254" t="s">
        <v>193</v>
      </c>
      <c r="B49" s="254"/>
      <c r="C49" s="254"/>
      <c r="D49" s="254"/>
      <c r="E49" s="254"/>
      <c r="F49" s="254"/>
      <c r="G49" s="254"/>
      <c r="H49" s="254"/>
      <c r="I49" s="254"/>
      <c r="J49" s="254"/>
      <c r="K49" s="242"/>
      <c r="L49" s="425"/>
      <c r="M49" s="426"/>
      <c r="N49" s="426"/>
      <c r="O49" s="426"/>
      <c r="P49" s="426"/>
      <c r="Q49" s="426"/>
      <c r="R49" s="427"/>
      <c r="S49" s="142"/>
      <c r="T49" s="422"/>
      <c r="U49" s="423"/>
      <c r="V49" s="423"/>
      <c r="W49" s="424"/>
      <c r="X49" s="142" t="s">
        <v>181</v>
      </c>
      <c r="Y49" s="307" t="s">
        <v>246</v>
      </c>
      <c r="Z49" s="308"/>
      <c r="AA49" s="308"/>
      <c r="AB49" s="309"/>
      <c r="AC49" s="142"/>
      <c r="AD49" s="142"/>
      <c r="AE49" s="142"/>
      <c r="AF49" s="143"/>
      <c r="AK49" s="146"/>
      <c r="AL49" s="89"/>
      <c r="AM49" s="89" t="s">
        <v>83</v>
      </c>
      <c r="AN49" s="89"/>
    </row>
    <row r="50" spans="1:40" s="145" customFormat="1" ht="6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185"/>
      <c r="M50" s="185"/>
      <c r="N50" s="185"/>
      <c r="O50" s="185"/>
      <c r="P50" s="185"/>
      <c r="Q50" s="185"/>
      <c r="R50" s="185"/>
      <c r="S50" s="142"/>
      <c r="T50" s="183"/>
      <c r="U50" s="184"/>
      <c r="V50" s="184"/>
      <c r="W50" s="184"/>
      <c r="X50" s="142"/>
      <c r="Y50" s="96"/>
      <c r="Z50" s="96"/>
      <c r="AA50" s="142"/>
      <c r="AB50" s="142"/>
      <c r="AC50" s="142"/>
      <c r="AD50" s="142"/>
      <c r="AE50" s="142"/>
      <c r="AF50" s="143"/>
      <c r="AG50" s="144"/>
      <c r="AH50" s="86"/>
      <c r="AI50" s="165"/>
      <c r="AJ50" s="163"/>
      <c r="AK50" s="146"/>
      <c r="AL50" s="89"/>
      <c r="AM50" s="89" t="s">
        <v>84</v>
      </c>
      <c r="AN50" s="89"/>
    </row>
    <row r="51" spans="1:42" s="145" customFormat="1" ht="16.5" customHeight="1">
      <c r="A51" s="254" t="s">
        <v>247</v>
      </c>
      <c r="B51" s="254"/>
      <c r="C51" s="254"/>
      <c r="D51" s="254"/>
      <c r="E51" s="254"/>
      <c r="F51" s="254"/>
      <c r="G51" s="254"/>
      <c r="H51" s="254"/>
      <c r="I51" s="254"/>
      <c r="J51" s="254"/>
      <c r="K51" s="242"/>
      <c r="L51" s="425"/>
      <c r="M51" s="426"/>
      <c r="N51" s="426"/>
      <c r="O51" s="426"/>
      <c r="P51" s="426"/>
      <c r="Q51" s="426"/>
      <c r="R51" s="427"/>
      <c r="S51" s="142"/>
      <c r="T51" s="422"/>
      <c r="U51" s="423"/>
      <c r="V51" s="423"/>
      <c r="W51" s="424"/>
      <c r="X51" s="142" t="s">
        <v>181</v>
      </c>
      <c r="Y51" s="179"/>
      <c r="Z51" s="179"/>
      <c r="AA51" s="142"/>
      <c r="AB51" s="142"/>
      <c r="AC51" s="142"/>
      <c r="AD51" s="142"/>
      <c r="AE51" s="142"/>
      <c r="AF51" s="143"/>
      <c r="AG51" s="144"/>
      <c r="AH51" s="86"/>
      <c r="AI51" s="165"/>
      <c r="AJ51" s="163"/>
      <c r="AK51" s="146"/>
      <c r="AL51" s="89"/>
      <c r="AM51" s="89" t="s">
        <v>85</v>
      </c>
      <c r="AN51" s="89"/>
      <c r="AO51" s="103"/>
      <c r="AP51" s="103"/>
    </row>
    <row r="52" spans="1:42" s="145" customFormat="1" ht="8.25" customHeight="1">
      <c r="A52" s="93"/>
      <c r="B52" s="93"/>
      <c r="C52" s="93"/>
      <c r="D52" s="93"/>
      <c r="E52" s="93"/>
      <c r="F52" s="93"/>
      <c r="G52" s="93"/>
      <c r="H52" s="142"/>
      <c r="I52" s="142"/>
      <c r="J52" s="176"/>
      <c r="K52" s="176"/>
      <c r="L52" s="176"/>
      <c r="M52" s="176"/>
      <c r="N52" s="176"/>
      <c r="O52" s="176"/>
      <c r="P52" s="176"/>
      <c r="Q52" s="142"/>
      <c r="R52" s="177"/>
      <c r="S52" s="177"/>
      <c r="T52" s="177"/>
      <c r="U52" s="142"/>
      <c r="V52" s="96"/>
      <c r="W52" s="96"/>
      <c r="X52" s="142"/>
      <c r="Y52" s="142"/>
      <c r="Z52" s="142"/>
      <c r="AA52" s="142"/>
      <c r="AB52" s="142"/>
      <c r="AC52" s="142"/>
      <c r="AD52" s="142"/>
      <c r="AE52" s="142"/>
      <c r="AF52" s="143"/>
      <c r="AG52" s="144"/>
      <c r="AH52" s="86"/>
      <c r="AI52" s="165"/>
      <c r="AJ52" s="163"/>
      <c r="AK52" s="146"/>
      <c r="AL52" s="84"/>
      <c r="AM52" s="89" t="s">
        <v>86</v>
      </c>
      <c r="AN52" s="84"/>
      <c r="AO52" s="103"/>
      <c r="AP52" s="103"/>
    </row>
    <row r="53" spans="1:42" s="145" customFormat="1" ht="15.75" customHeight="1">
      <c r="A53" s="142"/>
      <c r="B53" s="294" t="s">
        <v>243</v>
      </c>
      <c r="C53" s="294"/>
      <c r="D53" s="294"/>
      <c r="E53" s="294"/>
      <c r="F53" s="282">
        <v>1</v>
      </c>
      <c r="G53" s="282"/>
      <c r="H53" s="282"/>
      <c r="I53" s="282"/>
      <c r="J53" s="282"/>
      <c r="K53" s="188"/>
      <c r="L53" s="252" t="s">
        <v>218</v>
      </c>
      <c r="M53" s="252"/>
      <c r="N53" s="252" t="s">
        <v>219</v>
      </c>
      <c r="O53" s="252"/>
      <c r="P53" s="252"/>
      <c r="Q53" s="252"/>
      <c r="R53" s="252"/>
      <c r="S53" s="255" t="s">
        <v>220</v>
      </c>
      <c r="T53" s="255"/>
      <c r="U53" s="183"/>
      <c r="V53" s="183"/>
      <c r="W53" s="421" t="s">
        <v>187</v>
      </c>
      <c r="X53" s="421"/>
      <c r="Y53" s="421"/>
      <c r="Z53" s="421"/>
      <c r="AA53" s="421"/>
      <c r="AB53" s="421"/>
      <c r="AC53" s="421"/>
      <c r="AD53" s="142"/>
      <c r="AE53" s="142"/>
      <c r="AF53" s="143"/>
      <c r="AG53" s="202"/>
      <c r="AH53" s="202"/>
      <c r="AI53" s="202"/>
      <c r="AJ53" s="163"/>
      <c r="AK53" s="146"/>
      <c r="AL53" s="146"/>
      <c r="AM53" s="84" t="s">
        <v>87</v>
      </c>
      <c r="AN53" s="146"/>
      <c r="AO53" s="103"/>
      <c r="AP53" s="103"/>
    </row>
    <row r="54" spans="1:40" ht="15.75" customHeight="1">
      <c r="A54" s="81"/>
      <c r="B54" s="294" t="s">
        <v>257</v>
      </c>
      <c r="C54" s="294"/>
      <c r="D54" s="294"/>
      <c r="E54" s="294"/>
      <c r="F54" s="282"/>
      <c r="G54" s="282"/>
      <c r="H54" s="282"/>
      <c r="I54" s="282"/>
      <c r="J54" s="282"/>
      <c r="K54" s="188"/>
      <c r="L54" s="252" t="s">
        <v>260</v>
      </c>
      <c r="M54" s="252"/>
      <c r="N54" s="264">
        <f>IF(E20="","",(E20-K20))</f>
      </c>
      <c r="O54" s="264"/>
      <c r="P54" s="264"/>
      <c r="Q54" s="264"/>
      <c r="R54" s="264"/>
      <c r="S54" s="248">
        <f>IF(N54="","",N54/E20)</f>
      </c>
      <c r="T54" s="248"/>
      <c r="U54" s="183"/>
      <c r="V54" s="183"/>
      <c r="W54" s="253" t="s">
        <v>260</v>
      </c>
      <c r="X54" s="253"/>
      <c r="Y54" s="253"/>
      <c r="Z54" s="249">
        <f>IF(F31="","",F31/N54)</f>
      </c>
      <c r="AA54" s="250"/>
      <c r="AB54" s="250"/>
      <c r="AC54" s="251"/>
      <c r="AD54" s="81"/>
      <c r="AE54" s="81"/>
      <c r="AF54" s="81"/>
      <c r="AG54" s="202"/>
      <c r="AH54" s="202"/>
      <c r="AI54" s="202"/>
      <c r="AL54" s="146"/>
      <c r="AM54" s="146" t="s">
        <v>88</v>
      </c>
      <c r="AN54" s="146"/>
    </row>
    <row r="55" spans="1:42" ht="15.75" customHeight="1">
      <c r="A55" s="81"/>
      <c r="B55" s="294" t="s">
        <v>250</v>
      </c>
      <c r="C55" s="294"/>
      <c r="D55" s="294"/>
      <c r="E55" s="294"/>
      <c r="F55" s="282"/>
      <c r="G55" s="282"/>
      <c r="H55" s="282"/>
      <c r="I55" s="282"/>
      <c r="J55" s="282"/>
      <c r="K55" s="188"/>
      <c r="L55" s="252" t="s">
        <v>139</v>
      </c>
      <c r="M55" s="252"/>
      <c r="N55" s="264">
        <f>IF(Q20="","",IF(Q20=0,"なし",Q20))</f>
      </c>
      <c r="O55" s="264"/>
      <c r="P55" s="264"/>
      <c r="Q55" s="264"/>
      <c r="R55" s="264"/>
      <c r="S55" s="248">
        <f>IF(K20="","",Q20/K20)</f>
      </c>
      <c r="T55" s="248"/>
      <c r="U55" s="183"/>
      <c r="V55" s="183"/>
      <c r="W55" s="253" t="s">
        <v>139</v>
      </c>
      <c r="X55" s="253"/>
      <c r="Y55" s="253"/>
      <c r="Z55" s="263" t="str">
        <f>IF(V36="","",IF(V36=0,"なし",V36/N55))</f>
        <v>なし</v>
      </c>
      <c r="AA55" s="263"/>
      <c r="AB55" s="263"/>
      <c r="AC55" s="263"/>
      <c r="AD55" s="88"/>
      <c r="AE55" s="88"/>
      <c r="AF55" s="88"/>
      <c r="AG55" s="202"/>
      <c r="AH55" s="202"/>
      <c r="AI55" s="202"/>
      <c r="AM55" s="146" t="s">
        <v>89</v>
      </c>
      <c r="AO55" s="145"/>
      <c r="AP55" s="145"/>
    </row>
    <row r="56" spans="1:42" ht="17.25" customHeight="1">
      <c r="A56" s="81"/>
      <c r="B56" s="294" t="s">
        <v>185</v>
      </c>
      <c r="C56" s="294"/>
      <c r="D56" s="294"/>
      <c r="E56" s="294"/>
      <c r="F56" s="283">
        <f>IF(F54="","",SUM(F54:J55))</f>
      </c>
      <c r="G56" s="283"/>
      <c r="H56" s="283"/>
      <c r="I56" s="283"/>
      <c r="J56" s="283"/>
      <c r="K56" s="189"/>
      <c r="L56" s="252" t="s">
        <v>11</v>
      </c>
      <c r="M56" s="252"/>
      <c r="N56" s="264">
        <f>IF(N54="","",SUM(N54:R55))</f>
      </c>
      <c r="O56" s="264"/>
      <c r="P56" s="264"/>
      <c r="Q56" s="264"/>
      <c r="R56" s="264"/>
      <c r="S56" s="248">
        <f>IF(E20="","",N56/E20)</f>
      </c>
      <c r="T56" s="248"/>
      <c r="U56" s="183"/>
      <c r="V56" s="183"/>
      <c r="W56" s="253" t="s">
        <v>138</v>
      </c>
      <c r="X56" s="253"/>
      <c r="Y56" s="253"/>
      <c r="Z56" s="263">
        <f>IF(V37="","",V37/N56)</f>
      </c>
      <c r="AA56" s="263"/>
      <c r="AB56" s="263"/>
      <c r="AC56" s="263"/>
      <c r="AD56" s="98"/>
      <c r="AE56" s="98"/>
      <c r="AF56" s="88"/>
      <c r="AG56" s="202"/>
      <c r="AH56" s="202"/>
      <c r="AI56" s="202"/>
      <c r="AM56" s="146" t="s">
        <v>90</v>
      </c>
      <c r="AO56" s="145"/>
      <c r="AP56" s="145"/>
    </row>
    <row r="57" spans="1:42" ht="15.75" customHeight="1">
      <c r="A57" s="81"/>
      <c r="B57" s="294" t="s">
        <v>186</v>
      </c>
      <c r="C57" s="294"/>
      <c r="D57" s="294"/>
      <c r="E57" s="294"/>
      <c r="F57" s="283">
        <f>IF(F56="","",SUM(F53,F56))</f>
      </c>
      <c r="G57" s="283"/>
      <c r="H57" s="283"/>
      <c r="I57" s="283"/>
      <c r="J57" s="283"/>
      <c r="K57" s="189"/>
      <c r="L57" s="190"/>
      <c r="M57" s="190"/>
      <c r="N57" s="88"/>
      <c r="O57" s="88"/>
      <c r="P57" s="93"/>
      <c r="Q57" s="93"/>
      <c r="R57" s="93"/>
      <c r="S57" s="93"/>
      <c r="T57" s="93"/>
      <c r="U57" s="93"/>
      <c r="V57" s="93"/>
      <c r="W57" s="281" t="s">
        <v>188</v>
      </c>
      <c r="X57" s="281"/>
      <c r="Y57" s="281"/>
      <c r="Z57" s="281"/>
      <c r="AA57" s="281"/>
      <c r="AB57" s="281"/>
      <c r="AC57" s="281"/>
      <c r="AD57" s="88"/>
      <c r="AE57" s="88"/>
      <c r="AF57" s="88"/>
      <c r="AG57" s="82"/>
      <c r="AH57" s="82"/>
      <c r="AM57" s="146" t="s">
        <v>91</v>
      </c>
      <c r="AO57" s="145"/>
      <c r="AP57" s="145"/>
    </row>
    <row r="58" spans="1:42" ht="15.75" customHeight="1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260">
        <f>IF(V37="","",V37/E20)</f>
      </c>
      <c r="X58" s="261"/>
      <c r="Y58" s="261"/>
      <c r="Z58" s="261"/>
      <c r="AA58" s="261"/>
      <c r="AB58" s="261"/>
      <c r="AC58" s="262"/>
      <c r="AD58" s="88"/>
      <c r="AE58" s="88"/>
      <c r="AF58" s="88"/>
      <c r="AG58" s="144" t="s">
        <v>148</v>
      </c>
      <c r="AH58" s="82"/>
      <c r="AM58" s="146" t="s">
        <v>92</v>
      </c>
      <c r="AO58" s="145"/>
      <c r="AP58" s="145"/>
    </row>
    <row r="59" spans="1:42" ht="15.75" customHeight="1">
      <c r="A59" s="88"/>
      <c r="B59" s="255" t="s">
        <v>253</v>
      </c>
      <c r="C59" s="255"/>
      <c r="D59" s="255"/>
      <c r="E59" s="255"/>
      <c r="F59" s="284"/>
      <c r="G59" s="285"/>
      <c r="H59" s="285"/>
      <c r="I59" s="285"/>
      <c r="J59" s="286"/>
      <c r="K59" s="88"/>
      <c r="L59" s="88"/>
      <c r="M59" s="88"/>
      <c r="N59" s="88"/>
      <c r="O59" s="88"/>
      <c r="P59" s="88"/>
      <c r="Q59" s="88"/>
      <c r="R59" s="88"/>
      <c r="S59" s="88"/>
      <c r="T59" s="257" t="e">
        <f>IF(Q26="","",V37-Q26)</f>
        <v>#VALUE!</v>
      </c>
      <c r="U59" s="258"/>
      <c r="V59" s="259"/>
      <c r="W59" s="255" t="s">
        <v>231</v>
      </c>
      <c r="X59" s="255"/>
      <c r="Y59" s="255"/>
      <c r="Z59" s="255"/>
      <c r="AA59" s="255"/>
      <c r="AB59" s="255"/>
      <c r="AC59" s="255"/>
      <c r="AD59" s="88"/>
      <c r="AE59" s="88"/>
      <c r="AF59" s="88"/>
      <c r="AG59" s="82"/>
      <c r="AH59" s="82"/>
      <c r="AM59" s="146" t="s">
        <v>93</v>
      </c>
      <c r="AO59" s="145"/>
      <c r="AP59" s="145"/>
    </row>
    <row r="60" spans="1:39" ht="16.5" customHeight="1">
      <c r="A60" s="88"/>
      <c r="B60" s="255" t="s">
        <v>249</v>
      </c>
      <c r="C60" s="255"/>
      <c r="D60" s="255"/>
      <c r="E60" s="255"/>
      <c r="F60" s="287"/>
      <c r="G60" s="288"/>
      <c r="H60" s="288"/>
      <c r="I60" s="288"/>
      <c r="J60" s="289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256" t="e">
        <f>IF(Q26="","",IF(T59=0,"なし",IF(Q26="","",IF(T59&gt;0,"増","減"))))</f>
        <v>#VALUE!</v>
      </c>
      <c r="X60" s="256"/>
      <c r="Y60" s="256"/>
      <c r="Z60" s="256"/>
      <c r="AA60" s="256"/>
      <c r="AB60" s="256"/>
      <c r="AC60" s="256"/>
      <c r="AD60" s="88"/>
      <c r="AE60" s="88"/>
      <c r="AM60" s="146" t="s">
        <v>94</v>
      </c>
    </row>
    <row r="61" spans="1:39" ht="17.25" customHeight="1">
      <c r="A61" s="88"/>
      <c r="B61" s="255" t="s">
        <v>192</v>
      </c>
      <c r="C61" s="255"/>
      <c r="D61" s="255"/>
      <c r="E61" s="255"/>
      <c r="F61" s="280" t="s">
        <v>245</v>
      </c>
      <c r="G61" s="280"/>
      <c r="H61" s="280"/>
      <c r="I61" s="280"/>
      <c r="J61" s="280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M61" s="146" t="s">
        <v>95</v>
      </c>
    </row>
    <row r="62" spans="1:39" ht="14.25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M62" s="146" t="s">
        <v>96</v>
      </c>
    </row>
    <row r="63" spans="1:39" ht="14.25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M63" s="146" t="s">
        <v>97</v>
      </c>
    </row>
    <row r="64" spans="1:39" ht="14.25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M64" s="146" t="s">
        <v>98</v>
      </c>
    </row>
    <row r="65" ht="12.75">
      <c r="AM65" s="146" t="s">
        <v>99</v>
      </c>
    </row>
    <row r="66" ht="12.75">
      <c r="AM66" s="146" t="s">
        <v>100</v>
      </c>
    </row>
    <row r="67" ht="12.75">
      <c r="AM67" s="146" t="s">
        <v>101</v>
      </c>
    </row>
    <row r="68" ht="12.75">
      <c r="AM68" s="83"/>
    </row>
    <row r="69" ht="12.75">
      <c r="AM69" s="83"/>
    </row>
    <row r="70" ht="12.75">
      <c r="AM70" s="83"/>
    </row>
    <row r="71" spans="38:40" ht="12.75">
      <c r="AL71" s="83"/>
      <c r="AM71" s="83"/>
      <c r="AN71" s="83"/>
    </row>
    <row r="72" spans="38:40" ht="12.75">
      <c r="AL72" s="83"/>
      <c r="AM72" s="83"/>
      <c r="AN72" s="83"/>
    </row>
    <row r="73" ht="12.75">
      <c r="AM73" s="83"/>
    </row>
    <row r="74" ht="12.75">
      <c r="AM74" s="83"/>
    </row>
    <row r="75" ht="12.75">
      <c r="AM75" s="83"/>
    </row>
  </sheetData>
  <sheetProtection selectLockedCells="1"/>
  <mergeCells count="186">
    <mergeCell ref="T49:W49"/>
    <mergeCell ref="Y49:AB49"/>
    <mergeCell ref="A43:K43"/>
    <mergeCell ref="A47:K47"/>
    <mergeCell ref="Y43:AE43"/>
    <mergeCell ref="A49:K49"/>
    <mergeCell ref="T45:W45"/>
    <mergeCell ref="Y45:AE45"/>
    <mergeCell ref="L53:M53"/>
    <mergeCell ref="N53:R53"/>
    <mergeCell ref="L43:R43"/>
    <mergeCell ref="L47:R47"/>
    <mergeCell ref="L51:R51"/>
    <mergeCell ref="A45:K45"/>
    <mergeCell ref="L45:R45"/>
    <mergeCell ref="X39:AE39"/>
    <mergeCell ref="U39:V39"/>
    <mergeCell ref="P39:S39"/>
    <mergeCell ref="P38:T38"/>
    <mergeCell ref="Y47:AB47"/>
    <mergeCell ref="W53:AC53"/>
    <mergeCell ref="T47:W47"/>
    <mergeCell ref="T51:W51"/>
    <mergeCell ref="T43:W43"/>
    <mergeCell ref="L49:R49"/>
    <mergeCell ref="M36:Q36"/>
    <mergeCell ref="V25:AE25"/>
    <mergeCell ref="K22:P22"/>
    <mergeCell ref="E22:J22"/>
    <mergeCell ref="E23:I23"/>
    <mergeCell ref="S53:T53"/>
    <mergeCell ref="T30:V30"/>
    <mergeCell ref="P31:R31"/>
    <mergeCell ref="T33:AD33"/>
    <mergeCell ref="T32:AE32"/>
    <mergeCell ref="AG22:AH22"/>
    <mergeCell ref="AG23:AH23"/>
    <mergeCell ref="X22:AE22"/>
    <mergeCell ref="Y23:AD23"/>
    <mergeCell ref="B2:C2"/>
    <mergeCell ref="D2:F2"/>
    <mergeCell ref="R10:T10"/>
    <mergeCell ref="P10:Q10"/>
    <mergeCell ref="E18:Q18"/>
    <mergeCell ref="Q19:W19"/>
    <mergeCell ref="AC26:AD26"/>
    <mergeCell ref="X28:AE28"/>
    <mergeCell ref="W26:Z26"/>
    <mergeCell ref="U38:V38"/>
    <mergeCell ref="X38:AE38"/>
    <mergeCell ref="T34:AD34"/>
    <mergeCell ref="X31:AD31"/>
    <mergeCell ref="T29:V29"/>
    <mergeCell ref="X30:AD30"/>
    <mergeCell ref="V37:AD37"/>
    <mergeCell ref="P29:R29"/>
    <mergeCell ref="P30:R30"/>
    <mergeCell ref="X29:AD29"/>
    <mergeCell ref="AG27:AH27"/>
    <mergeCell ref="T28:W28"/>
    <mergeCell ref="T31:V31"/>
    <mergeCell ref="L34:R34"/>
    <mergeCell ref="A25:A26"/>
    <mergeCell ref="E33:J33"/>
    <mergeCell ref="B31:D31"/>
    <mergeCell ref="A28:A39"/>
    <mergeCell ref="C26:E26"/>
    <mergeCell ref="C29:D29"/>
    <mergeCell ref="P28:S28"/>
    <mergeCell ref="B38:D39"/>
    <mergeCell ref="B32:D32"/>
    <mergeCell ref="T35:AD35"/>
    <mergeCell ref="N25:U25"/>
    <mergeCell ref="B29:B30"/>
    <mergeCell ref="F37:J37"/>
    <mergeCell ref="M37:Q37"/>
    <mergeCell ref="F36:J36"/>
    <mergeCell ref="G25:M25"/>
    <mergeCell ref="H26:L26"/>
    <mergeCell ref="L33:R33"/>
    <mergeCell ref="L32:S32"/>
    <mergeCell ref="C34:D34"/>
    <mergeCell ref="C33:D33"/>
    <mergeCell ref="C30:D30"/>
    <mergeCell ref="E30:J30"/>
    <mergeCell ref="B37:D37"/>
    <mergeCell ref="B33:B35"/>
    <mergeCell ref="E34:K34"/>
    <mergeCell ref="Y2:AE2"/>
    <mergeCell ref="Y3:AE3"/>
    <mergeCell ref="R11:AE11"/>
    <mergeCell ref="X19:AE19"/>
    <mergeCell ref="X6:AE6"/>
    <mergeCell ref="U2:X2"/>
    <mergeCell ref="U3:X3"/>
    <mergeCell ref="V6:W6"/>
    <mergeCell ref="R12:AC12"/>
    <mergeCell ref="K23:O23"/>
    <mergeCell ref="R13:AC13"/>
    <mergeCell ref="E16:AE16"/>
    <mergeCell ref="U18:AE18"/>
    <mergeCell ref="R18:T18"/>
    <mergeCell ref="E32:K32"/>
    <mergeCell ref="F31:J31"/>
    <mergeCell ref="N26:P26"/>
    <mergeCell ref="Q26:T26"/>
    <mergeCell ref="E28:K28"/>
    <mergeCell ref="L28:O28"/>
    <mergeCell ref="C35:D35"/>
    <mergeCell ref="B36:D36"/>
    <mergeCell ref="L29:N29"/>
    <mergeCell ref="L30:N30"/>
    <mergeCell ref="B25:E25"/>
    <mergeCell ref="A27:AE27"/>
    <mergeCell ref="E35:J35"/>
    <mergeCell ref="L31:N31"/>
    <mergeCell ref="E29:J29"/>
    <mergeCell ref="L35:R35"/>
    <mergeCell ref="B17:C17"/>
    <mergeCell ref="B18:C18"/>
    <mergeCell ref="K17:AE17"/>
    <mergeCell ref="D10:E10"/>
    <mergeCell ref="D12:L12"/>
    <mergeCell ref="D11:M11"/>
    <mergeCell ref="D13:L13"/>
    <mergeCell ref="D14:L14"/>
    <mergeCell ref="B16:C16"/>
    <mergeCell ref="F17:J17"/>
    <mergeCell ref="B57:E57"/>
    <mergeCell ref="F57:J57"/>
    <mergeCell ref="B53:E53"/>
    <mergeCell ref="B54:E54"/>
    <mergeCell ref="B55:E55"/>
    <mergeCell ref="B56:E56"/>
    <mergeCell ref="A20:D20"/>
    <mergeCell ref="E20:I20"/>
    <mergeCell ref="B28:D28"/>
    <mergeCell ref="A19:C19"/>
    <mergeCell ref="E19:J19"/>
    <mergeCell ref="B59:E59"/>
    <mergeCell ref="F59:J59"/>
    <mergeCell ref="B60:E60"/>
    <mergeCell ref="F60:J60"/>
    <mergeCell ref="F53:J53"/>
    <mergeCell ref="F54:J54"/>
    <mergeCell ref="A22:C22"/>
    <mergeCell ref="A23:D23"/>
    <mergeCell ref="K20:O20"/>
    <mergeCell ref="Q20:V20"/>
    <mergeCell ref="Y20:AD20"/>
    <mergeCell ref="AG20:AH20"/>
    <mergeCell ref="B61:E61"/>
    <mergeCell ref="F61:J61"/>
    <mergeCell ref="W57:AC57"/>
    <mergeCell ref="W56:Y56"/>
    <mergeCell ref="F55:J55"/>
    <mergeCell ref="F56:J56"/>
    <mergeCell ref="L55:M55"/>
    <mergeCell ref="L56:M56"/>
    <mergeCell ref="N54:R54"/>
    <mergeCell ref="N55:R55"/>
    <mergeCell ref="N56:R56"/>
    <mergeCell ref="AG19:AH19"/>
    <mergeCell ref="K19:P19"/>
    <mergeCell ref="V36:AD36"/>
    <mergeCell ref="E39:O39"/>
    <mergeCell ref="E38:O38"/>
    <mergeCell ref="S55:T55"/>
    <mergeCell ref="S56:T56"/>
    <mergeCell ref="W59:AC59"/>
    <mergeCell ref="W60:AC60"/>
    <mergeCell ref="T59:V59"/>
    <mergeCell ref="W58:AC58"/>
    <mergeCell ref="Z55:AC55"/>
    <mergeCell ref="W55:Y55"/>
    <mergeCell ref="Z56:AC56"/>
    <mergeCell ref="I42:S42"/>
    <mergeCell ref="T42:U42"/>
    <mergeCell ref="V42:W42"/>
    <mergeCell ref="X42:Z42"/>
    <mergeCell ref="AA42:AC42"/>
    <mergeCell ref="S54:T54"/>
    <mergeCell ref="Z54:AC54"/>
    <mergeCell ref="L54:M54"/>
    <mergeCell ref="W54:Y54"/>
    <mergeCell ref="A51:K51"/>
  </mergeCells>
  <conditionalFormatting sqref="AH28:AH31">
    <cfRule type="cellIs" priority="1" dxfId="7" operator="equal" stopIfTrue="1">
      <formula>"振替場所を選択"</formula>
    </cfRule>
    <cfRule type="cellIs" priority="2" dxfId="8" operator="equal" stopIfTrue="1">
      <formula>"不適"</formula>
    </cfRule>
  </conditionalFormatting>
  <dataValidations count="11">
    <dataValidation type="date" operator="greaterThanOrEqual" allowBlank="1" showInputMessage="1" showErrorMessage="1" imeMode="halfAlpha" sqref="L43 L45">
      <formula1>Z6</formula1>
    </dataValidation>
    <dataValidation type="date" operator="greaterThanOrEqual" allowBlank="1" showInputMessage="1" showErrorMessage="1" imeMode="halfAlpha" sqref="L50:L51 J52:P52 M50:R50">
      <formula1>Z9</formula1>
    </dataValidation>
    <dataValidation type="date" operator="greaterThanOrEqual" allowBlank="1" showInputMessage="1" showErrorMessage="1" imeMode="halfAlpha" sqref="L49 L47">
      <formula1>Z10</formula1>
    </dataValidation>
    <dataValidation allowBlank="1" showInputMessage="1" showErrorMessage="1" imeMode="halfAlpha" sqref="D12 Z50:Z51 V52:W52 P29:R30 L29:N30 E29:J30 Y23:AD23 P39:S39 E35:J35 L33:R35 E33:J33 T29:V30 Q23:V23 K23:O23 A23:I23 R10:T10 D10:E10 A20:I20 Y20:AD20 Q20:V20 K20:O20 Y49:Y51"/>
    <dataValidation type="list" allowBlank="1" showInputMessage="1" showErrorMessage="1" sqref="Y3:AE3">
      <formula1>$AK$11:$AK$24</formula1>
    </dataValidation>
    <dataValidation type="list" allowBlank="1" showInputMessage="1" showErrorMessage="1" sqref="AI10:AI11 AH11">
      <formula1>$AK$7:$AK$9</formula1>
    </dataValidation>
    <dataValidation errorStyle="warning" type="date" operator="greaterThanOrEqual" allowBlank="1" showErrorMessage="1" promptTitle="入力例" prompt="2005/4/1　" errorTitle="入力例をみてください" error="西暦を半角数字で入力してください" imeMode="halfAlpha" sqref="X6:AE6">
      <formula1>36617</formula1>
    </dataValidation>
    <dataValidation allowBlank="1" showErrorMessage="1" promptTitle="入力例" prompt="03-1234-5678" imeMode="halfAlpha" sqref="R12:AC12"/>
    <dataValidation allowBlank="1" showErrorMessage="1" prompt="総合設計制度等を適用しない場合（×0.2の基準）は&#10;空白のままにしてください" sqref="AG23:AH23 AG20:AH20"/>
    <dataValidation type="list" allowBlank="1" showErrorMessage="1" prompt="区市町村名をリストから選択してください" sqref="F17:J17">
      <formula1>$AM$1:$AM$67</formula1>
    </dataValidation>
    <dataValidation type="list" allowBlank="1" showInputMessage="1" showErrorMessage="1" sqref="Y2:AE2">
      <formula1>$AN$1:$AN$7</formula1>
    </dataValidation>
  </dataValidations>
  <printOptions/>
  <pageMargins left="0.1968503937007874" right="0.1968503937007874" top="0.1968503937007874" bottom="0.1968503937007874" header="0.31496062992125984" footer="0.31496062992125984"/>
  <pageSetup horizontalDpi="300" verticalDpi="300" orientation="portrait" paperSize="9" scale="93" r:id="rId3"/>
  <ignoredErrors>
    <ignoredError sqref="T34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4"/>
  <sheetViews>
    <sheetView view="pageBreakPreview" zoomScaleSheetLayoutView="100" zoomScalePageLayoutView="0" workbookViewId="0" topLeftCell="A29">
      <selection activeCell="C49" sqref="C49"/>
    </sheetView>
  </sheetViews>
  <sheetFormatPr defaultColWidth="9.00390625" defaultRowHeight="13.5"/>
  <cols>
    <col min="1" max="11" width="8.625" style="148" customWidth="1"/>
    <col min="12" max="12" width="5.625" style="148" customWidth="1"/>
    <col min="13" max="16384" width="9.00390625" style="148" customWidth="1"/>
  </cols>
  <sheetData>
    <row r="1" spans="1:12" ht="12.75">
      <c r="A1" s="147" t="s">
        <v>264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34" ht="18.75">
      <c r="A2" s="436" t="s">
        <v>228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149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1"/>
      <c r="AG2" s="152"/>
      <c r="AH2" s="153"/>
    </row>
    <row r="3" spans="1:12" ht="12.7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32" ht="12.75">
      <c r="A4" s="154" t="s">
        <v>265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</row>
    <row r="5" spans="1:12" ht="8.25" customHeight="1">
      <c r="A5" s="147"/>
      <c r="B5" s="147"/>
      <c r="C5" s="154"/>
      <c r="D5" s="147"/>
      <c r="E5" s="147"/>
      <c r="F5" s="147"/>
      <c r="G5" s="147"/>
      <c r="H5" s="147"/>
      <c r="I5" s="147"/>
      <c r="J5" s="147"/>
      <c r="K5" s="147"/>
      <c r="L5" s="147"/>
    </row>
    <row r="6" spans="1:12" ht="18.75" customHeight="1">
      <c r="A6" s="147"/>
      <c r="B6" s="147"/>
      <c r="C6" s="147"/>
      <c r="D6" s="147"/>
      <c r="E6" s="147"/>
      <c r="F6" s="147"/>
      <c r="G6" s="147"/>
      <c r="H6" s="155"/>
      <c r="I6" s="435" t="str">
        <f>IF(G12="","　　年　　月　　日",'入力シート'!X6)</f>
        <v>　　年　　月　　日</v>
      </c>
      <c r="J6" s="435"/>
      <c r="K6" s="147"/>
      <c r="L6" s="147"/>
    </row>
    <row r="7" spans="1:12" ht="12.75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</row>
    <row r="8" spans="1:12" ht="14.25">
      <c r="A8" s="147"/>
      <c r="B8" s="156" t="s">
        <v>177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</row>
    <row r="9" spans="1:12" ht="12.75">
      <c r="A9" s="147"/>
      <c r="B9" s="147"/>
      <c r="C9" s="147"/>
      <c r="D9" s="147"/>
      <c r="E9" s="147"/>
      <c r="F9" s="157" t="s">
        <v>178</v>
      </c>
      <c r="G9" s="432"/>
      <c r="H9" s="432"/>
      <c r="I9" s="432"/>
      <c r="J9" s="432"/>
      <c r="K9" s="432"/>
      <c r="L9" s="147"/>
    </row>
    <row r="10" spans="1:12" ht="35.25" customHeight="1">
      <c r="A10" s="147"/>
      <c r="B10" s="147"/>
      <c r="C10" s="147"/>
      <c r="D10" s="147"/>
      <c r="E10" s="147"/>
      <c r="F10" s="158" t="s">
        <v>45</v>
      </c>
      <c r="G10" s="434"/>
      <c r="H10" s="434"/>
      <c r="I10" s="434"/>
      <c r="J10" s="434"/>
      <c r="K10" s="434"/>
      <c r="L10" s="147"/>
    </row>
    <row r="11" spans="1:12" ht="12.75">
      <c r="A11" s="147"/>
      <c r="B11" s="147"/>
      <c r="C11" s="147"/>
      <c r="D11" s="147"/>
      <c r="E11" s="147"/>
      <c r="F11" s="158" t="s">
        <v>37</v>
      </c>
      <c r="G11" s="432"/>
      <c r="H11" s="432"/>
      <c r="I11" s="432"/>
      <c r="J11" s="432"/>
      <c r="K11" s="432"/>
      <c r="L11" s="147"/>
    </row>
    <row r="12" spans="1:12" ht="37.5" customHeight="1">
      <c r="A12" s="147"/>
      <c r="B12" s="147"/>
      <c r="C12" s="147"/>
      <c r="D12" s="147"/>
      <c r="E12" s="147"/>
      <c r="F12" s="158" t="s">
        <v>38</v>
      </c>
      <c r="G12" s="433"/>
      <c r="H12" s="433"/>
      <c r="I12" s="433"/>
      <c r="J12" s="433"/>
      <c r="K12" s="154"/>
      <c r="L12" s="147"/>
    </row>
    <row r="13" spans="1:12" ht="8.25" customHeight="1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</row>
    <row r="14" spans="1:12" ht="8.25" customHeight="1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</row>
    <row r="15" spans="1:12" ht="12.75">
      <c r="A15" s="147"/>
      <c r="B15" s="147"/>
      <c r="C15" s="147"/>
      <c r="D15" s="147"/>
      <c r="E15" s="147"/>
      <c r="F15" s="157" t="s">
        <v>179</v>
      </c>
      <c r="G15" s="432"/>
      <c r="H15" s="432"/>
      <c r="I15" s="432"/>
      <c r="J15" s="432"/>
      <c r="K15" s="432"/>
      <c r="L15" s="147"/>
    </row>
    <row r="16" spans="1:12" ht="35.25" customHeight="1">
      <c r="A16" s="147"/>
      <c r="B16" s="147"/>
      <c r="C16" s="147"/>
      <c r="D16" s="147"/>
      <c r="E16" s="147"/>
      <c r="F16" s="158" t="s">
        <v>45</v>
      </c>
      <c r="G16" s="434"/>
      <c r="H16" s="434"/>
      <c r="I16" s="434"/>
      <c r="J16" s="434"/>
      <c r="K16" s="434"/>
      <c r="L16" s="147"/>
    </row>
    <row r="17" spans="1:12" ht="12.75">
      <c r="A17" s="147"/>
      <c r="B17" s="147"/>
      <c r="C17" s="147"/>
      <c r="D17" s="147"/>
      <c r="E17" s="147"/>
      <c r="F17" s="158" t="s">
        <v>37</v>
      </c>
      <c r="G17" s="432"/>
      <c r="H17" s="432"/>
      <c r="I17" s="432"/>
      <c r="J17" s="432"/>
      <c r="K17" s="432"/>
      <c r="L17" s="147"/>
    </row>
    <row r="18" spans="1:12" ht="37.5" customHeight="1">
      <c r="A18" s="147"/>
      <c r="B18" s="147"/>
      <c r="C18" s="147"/>
      <c r="D18" s="147"/>
      <c r="E18" s="147"/>
      <c r="F18" s="158" t="s">
        <v>38</v>
      </c>
      <c r="G18" s="433"/>
      <c r="H18" s="433"/>
      <c r="I18" s="433"/>
      <c r="J18" s="433"/>
      <c r="K18" s="154"/>
      <c r="L18" s="147"/>
    </row>
    <row r="19" spans="1:12" ht="12.75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</row>
    <row r="20" spans="1:12" ht="12.75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</row>
    <row r="21" spans="1:12" ht="12.75">
      <c r="A21" s="147"/>
      <c r="B21" s="147"/>
      <c r="C21" s="147"/>
      <c r="D21" s="147"/>
      <c r="E21" s="147"/>
      <c r="F21" s="157" t="s">
        <v>179</v>
      </c>
      <c r="G21" s="432"/>
      <c r="H21" s="432"/>
      <c r="I21" s="432"/>
      <c r="J21" s="432"/>
      <c r="K21" s="432"/>
      <c r="L21" s="147"/>
    </row>
    <row r="22" spans="1:12" ht="35.25" customHeight="1">
      <c r="A22" s="147"/>
      <c r="B22" s="147"/>
      <c r="C22" s="147"/>
      <c r="D22" s="147"/>
      <c r="E22" s="147"/>
      <c r="F22" s="158" t="s">
        <v>45</v>
      </c>
      <c r="G22" s="434"/>
      <c r="H22" s="434"/>
      <c r="I22" s="434"/>
      <c r="J22" s="434"/>
      <c r="K22" s="434"/>
      <c r="L22" s="147"/>
    </row>
    <row r="23" spans="1:12" ht="12.75">
      <c r="A23" s="147"/>
      <c r="B23" s="147"/>
      <c r="C23" s="147"/>
      <c r="D23" s="147"/>
      <c r="E23" s="147"/>
      <c r="F23" s="158" t="s">
        <v>37</v>
      </c>
      <c r="G23" s="432"/>
      <c r="H23" s="432"/>
      <c r="I23" s="432"/>
      <c r="J23" s="432"/>
      <c r="K23" s="432"/>
      <c r="L23" s="147"/>
    </row>
    <row r="24" spans="1:12" ht="37.5" customHeight="1">
      <c r="A24" s="147"/>
      <c r="B24" s="147"/>
      <c r="C24" s="147"/>
      <c r="D24" s="147"/>
      <c r="E24" s="147"/>
      <c r="F24" s="158" t="s">
        <v>38</v>
      </c>
      <c r="G24" s="433"/>
      <c r="H24" s="433"/>
      <c r="I24" s="433"/>
      <c r="J24" s="433"/>
      <c r="K24" s="154"/>
      <c r="L24" s="147"/>
    </row>
    <row r="25" spans="1:12" ht="12.75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</row>
    <row r="26" spans="1:12" ht="12.75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</row>
    <row r="27" spans="1:12" ht="12.75">
      <c r="A27" s="147"/>
      <c r="B27" s="147"/>
      <c r="C27" s="147"/>
      <c r="D27" s="147"/>
      <c r="E27" s="147"/>
      <c r="F27" s="157" t="s">
        <v>179</v>
      </c>
      <c r="G27" s="432"/>
      <c r="H27" s="432"/>
      <c r="I27" s="432"/>
      <c r="J27" s="432"/>
      <c r="K27" s="432"/>
      <c r="L27" s="147"/>
    </row>
    <row r="28" spans="1:12" ht="35.25" customHeight="1">
      <c r="A28" s="147"/>
      <c r="B28" s="147"/>
      <c r="C28" s="147"/>
      <c r="D28" s="147"/>
      <c r="E28" s="147"/>
      <c r="F28" s="158" t="s">
        <v>45</v>
      </c>
      <c r="G28" s="434"/>
      <c r="H28" s="434"/>
      <c r="I28" s="434"/>
      <c r="J28" s="434"/>
      <c r="K28" s="434"/>
      <c r="L28" s="147"/>
    </row>
    <row r="29" spans="1:12" ht="12.75">
      <c r="A29" s="147"/>
      <c r="B29" s="147"/>
      <c r="C29" s="147"/>
      <c r="D29" s="147"/>
      <c r="E29" s="147"/>
      <c r="F29" s="158" t="s">
        <v>37</v>
      </c>
      <c r="G29" s="432"/>
      <c r="H29" s="432"/>
      <c r="I29" s="432"/>
      <c r="J29" s="432"/>
      <c r="K29" s="432"/>
      <c r="L29" s="147"/>
    </row>
    <row r="30" spans="1:12" ht="37.5" customHeight="1">
      <c r="A30" s="147"/>
      <c r="B30" s="147"/>
      <c r="C30" s="147"/>
      <c r="D30" s="147"/>
      <c r="E30" s="147"/>
      <c r="F30" s="158" t="s">
        <v>38</v>
      </c>
      <c r="G30" s="433"/>
      <c r="H30" s="433"/>
      <c r="I30" s="433"/>
      <c r="J30" s="433"/>
      <c r="K30" s="154"/>
      <c r="L30" s="147"/>
    </row>
    <row r="31" spans="1:12" ht="12.75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</row>
    <row r="32" spans="1:12" ht="12.75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</row>
    <row r="33" spans="1:12" ht="12.75">
      <c r="A33" s="147"/>
      <c r="B33" s="147"/>
      <c r="C33" s="147"/>
      <c r="D33" s="147"/>
      <c r="E33" s="147"/>
      <c r="F33" s="157" t="s">
        <v>179</v>
      </c>
      <c r="G33" s="432"/>
      <c r="H33" s="432"/>
      <c r="I33" s="432"/>
      <c r="J33" s="432"/>
      <c r="K33" s="432"/>
      <c r="L33" s="147"/>
    </row>
    <row r="34" spans="1:12" ht="35.25" customHeight="1">
      <c r="A34" s="147"/>
      <c r="B34" s="147"/>
      <c r="C34" s="147"/>
      <c r="D34" s="147"/>
      <c r="E34" s="147"/>
      <c r="F34" s="158" t="s">
        <v>45</v>
      </c>
      <c r="G34" s="434"/>
      <c r="H34" s="434"/>
      <c r="I34" s="434"/>
      <c r="J34" s="434"/>
      <c r="K34" s="434"/>
      <c r="L34" s="147"/>
    </row>
    <row r="35" spans="1:12" ht="12.75">
      <c r="A35" s="147"/>
      <c r="B35" s="147"/>
      <c r="C35" s="147"/>
      <c r="D35" s="147"/>
      <c r="E35" s="147"/>
      <c r="F35" s="158" t="s">
        <v>37</v>
      </c>
      <c r="G35" s="432"/>
      <c r="H35" s="432"/>
      <c r="I35" s="432"/>
      <c r="J35" s="432"/>
      <c r="K35" s="432"/>
      <c r="L35" s="147"/>
    </row>
    <row r="36" spans="1:12" ht="37.5" customHeight="1">
      <c r="A36" s="147"/>
      <c r="B36" s="147"/>
      <c r="C36" s="147"/>
      <c r="D36" s="147"/>
      <c r="E36" s="147"/>
      <c r="F36" s="158" t="s">
        <v>38</v>
      </c>
      <c r="G36" s="433"/>
      <c r="H36" s="433"/>
      <c r="I36" s="433"/>
      <c r="J36" s="433"/>
      <c r="K36" s="154"/>
      <c r="L36" s="147"/>
    </row>
    <row r="37" spans="1:12" ht="12.75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</row>
    <row r="38" spans="1:12" ht="12.75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</row>
    <row r="39" spans="1:12" ht="12.75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</row>
    <row r="40" spans="1:12" ht="12.75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</row>
    <row r="41" spans="1:12" ht="12.75">
      <c r="A41" s="147"/>
      <c r="B41" s="437" t="s">
        <v>34</v>
      </c>
      <c r="C41" s="438"/>
      <c r="D41" s="441" t="s">
        <v>180</v>
      </c>
      <c r="E41" s="442"/>
      <c r="F41" s="442"/>
      <c r="G41" s="443"/>
      <c r="H41" s="441" t="s">
        <v>122</v>
      </c>
      <c r="I41" s="442"/>
      <c r="J41" s="442"/>
      <c r="K41" s="443"/>
      <c r="L41" s="147"/>
    </row>
    <row r="42" spans="1:12" ht="69" customHeight="1">
      <c r="A42" s="147"/>
      <c r="B42" s="439"/>
      <c r="C42" s="440"/>
      <c r="D42" s="444"/>
      <c r="E42" s="445"/>
      <c r="F42" s="445"/>
      <c r="G42" s="446"/>
      <c r="H42" s="444"/>
      <c r="I42" s="445"/>
      <c r="J42" s="445"/>
      <c r="K42" s="446"/>
      <c r="L42" s="147"/>
    </row>
    <row r="43" spans="1:12" ht="12.75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</row>
    <row r="44" spans="1:12" ht="12.75">
      <c r="A44" s="14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</row>
  </sheetData>
  <sheetProtection selectLockedCells="1"/>
  <mergeCells count="27">
    <mergeCell ref="B41:C42"/>
    <mergeCell ref="G35:K35"/>
    <mergeCell ref="G36:J36"/>
    <mergeCell ref="D41:G41"/>
    <mergeCell ref="H41:K41"/>
    <mergeCell ref="D42:G42"/>
    <mergeCell ref="H42:K42"/>
    <mergeCell ref="G10:K10"/>
    <mergeCell ref="G24:J24"/>
    <mergeCell ref="G27:K27"/>
    <mergeCell ref="G28:K28"/>
    <mergeCell ref="G9:K9"/>
    <mergeCell ref="G18:J18"/>
    <mergeCell ref="G21:K21"/>
    <mergeCell ref="G22:K22"/>
    <mergeCell ref="G17:K17"/>
    <mergeCell ref="G23:K23"/>
    <mergeCell ref="G29:K29"/>
    <mergeCell ref="G30:J30"/>
    <mergeCell ref="G33:K33"/>
    <mergeCell ref="G34:K34"/>
    <mergeCell ref="I6:J6"/>
    <mergeCell ref="A2:K2"/>
    <mergeCell ref="G16:K16"/>
    <mergeCell ref="G11:K11"/>
    <mergeCell ref="G15:K15"/>
    <mergeCell ref="G12:J12"/>
  </mergeCells>
  <dataValidations count="1">
    <dataValidation allowBlank="1" showInputMessage="1" showErrorMessage="1" imeMode="halfAlpha" sqref="G9:K9 G11:K11 G27:K27 G23:K23 G15:K15 G29:K29 G21:K21 G17:K17 G33:K33 G35:K35"/>
  </dataValidations>
  <printOptions/>
  <pageMargins left="0.46" right="0.38" top="0.68" bottom="0.61" header="0.512" footer="0.51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BL71"/>
  <sheetViews>
    <sheetView showGridLines="0" tabSelected="1" view="pageBreakPreview" zoomScale="70" zoomScaleSheetLayoutView="70" zoomScalePageLayoutView="0" workbookViewId="0" topLeftCell="A27">
      <selection activeCell="AR51" sqref="AR51:AX51"/>
    </sheetView>
  </sheetViews>
  <sheetFormatPr defaultColWidth="9.00390625" defaultRowHeight="13.5"/>
  <cols>
    <col min="1" max="2" width="1.875" style="2" customWidth="1"/>
    <col min="3" max="14" width="1.625" style="2" customWidth="1"/>
    <col min="15" max="15" width="2.25390625" style="2" customWidth="1"/>
    <col min="16" max="19" width="1.625" style="2" customWidth="1"/>
    <col min="20" max="20" width="2.75390625" style="2" customWidth="1"/>
    <col min="21" max="21" width="3.50390625" style="2" customWidth="1"/>
    <col min="22" max="23" width="1.625" style="2" customWidth="1"/>
    <col min="24" max="24" width="1.75390625" style="2" customWidth="1"/>
    <col min="25" max="25" width="1.625" style="2" customWidth="1"/>
    <col min="26" max="26" width="1.75390625" style="2" customWidth="1"/>
    <col min="27" max="27" width="2.625" style="2" customWidth="1"/>
    <col min="28" max="33" width="1.625" style="2" customWidth="1"/>
    <col min="34" max="34" width="1.4921875" style="2" customWidth="1"/>
    <col min="35" max="38" width="1.625" style="2" customWidth="1"/>
    <col min="39" max="39" width="2.625" style="2" customWidth="1"/>
    <col min="40" max="53" width="1.625" style="2" customWidth="1"/>
    <col min="54" max="54" width="1.875" style="2" customWidth="1"/>
    <col min="55" max="63" width="1.625" style="2" customWidth="1"/>
    <col min="64" max="64" width="4.75390625" style="2" customWidth="1"/>
    <col min="65" max="16384" width="9.00390625" style="2" customWidth="1"/>
  </cols>
  <sheetData>
    <row r="1" spans="1:64" ht="15.75" customHeight="1">
      <c r="A1" s="1"/>
      <c r="B1" s="1" t="s">
        <v>261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5.5" customHeight="1">
      <c r="A2" s="1"/>
      <c r="B2" s="1"/>
      <c r="C2" s="1"/>
      <c r="D2" s="475" t="s">
        <v>209</v>
      </c>
      <c r="E2" s="475"/>
      <c r="F2" s="475"/>
      <c r="G2" s="475"/>
      <c r="H2" s="475"/>
      <c r="I2" s="475"/>
      <c r="J2" s="475"/>
      <c r="K2" s="475"/>
      <c r="L2" s="487">
        <f>IF('入力シート'!D2="","",'入力シート'!D2)</f>
      </c>
      <c r="M2" s="487"/>
      <c r="N2" s="487"/>
      <c r="O2" s="487"/>
      <c r="P2" s="487"/>
      <c r="Q2" s="487"/>
      <c r="R2" s="487"/>
      <c r="S2" s="191"/>
      <c r="T2" s="191"/>
      <c r="U2" s="191"/>
      <c r="V2" s="587" t="s">
        <v>226</v>
      </c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  <c r="AH2" s="587"/>
      <c r="AI2" s="587"/>
      <c r="AJ2" s="587"/>
      <c r="AK2" s="587"/>
      <c r="AL2" s="587"/>
      <c r="AM2" s="587"/>
      <c r="AN2" s="587"/>
      <c r="AO2" s="587"/>
      <c r="AP2" s="587"/>
      <c r="AQ2" s="587"/>
      <c r="AR2" s="587"/>
      <c r="AS2" s="587"/>
      <c r="AT2" s="191"/>
      <c r="AU2" s="191"/>
      <c r="AV2" s="475" t="s">
        <v>132</v>
      </c>
      <c r="AW2" s="475"/>
      <c r="AX2" s="475"/>
      <c r="AY2" s="475"/>
      <c r="AZ2" s="475"/>
      <c r="BA2" s="475"/>
      <c r="BB2" s="462" t="str">
        <f>IF('入力シート'!Y2="","",'入力シート'!Y2)</f>
        <v>総合設計</v>
      </c>
      <c r="BC2" s="462"/>
      <c r="BD2" s="462"/>
      <c r="BE2" s="462"/>
      <c r="BF2" s="462"/>
      <c r="BG2" s="462"/>
      <c r="BH2" s="462"/>
      <c r="BI2" s="462"/>
      <c r="BJ2" s="462"/>
      <c r="BK2" s="1"/>
      <c r="BL2" s="1"/>
    </row>
    <row r="3" spans="1:64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461" t="s">
        <v>191</v>
      </c>
      <c r="AW3" s="461"/>
      <c r="AX3" s="461"/>
      <c r="AY3" s="461"/>
      <c r="AZ3" s="461"/>
      <c r="BA3" s="461"/>
      <c r="BB3" s="462">
        <f>IF('入力シート'!Y3="","",'入力シート'!Y3)</f>
      </c>
      <c r="BC3" s="462"/>
      <c r="BD3" s="462"/>
      <c r="BE3" s="462"/>
      <c r="BF3" s="462"/>
      <c r="BG3" s="462"/>
      <c r="BH3" s="462"/>
      <c r="BI3" s="462"/>
      <c r="BJ3" s="462"/>
      <c r="BK3" s="1"/>
      <c r="BL3" s="1"/>
    </row>
    <row r="4" spans="1:64" ht="12.75" customHeight="1">
      <c r="A4" s="1"/>
      <c r="B4" s="1"/>
      <c r="C4" s="4" t="s">
        <v>266</v>
      </c>
      <c r="D4" s="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12.75">
      <c r="A5" s="1"/>
      <c r="B5" s="1"/>
      <c r="C5" s="15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1"/>
      <c r="BI5" s="1"/>
      <c r="BJ5" s="1"/>
      <c r="BK5" s="1"/>
      <c r="BL5" s="1"/>
    </row>
    <row r="6" spans="1:64" ht="4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5"/>
      <c r="AV7" s="5"/>
      <c r="AW7" s="5"/>
      <c r="AX7" s="481" t="str">
        <f>IF('入力シート'!X6="","　　年　　月　　日",'入力シート'!X6)</f>
        <v>　　年　　月　　日</v>
      </c>
      <c r="AY7" s="481"/>
      <c r="AZ7" s="481"/>
      <c r="BA7" s="481"/>
      <c r="BB7" s="481"/>
      <c r="BC7" s="481"/>
      <c r="BD7" s="481"/>
      <c r="BE7" s="481"/>
      <c r="BF7" s="481"/>
      <c r="BG7" s="481"/>
      <c r="BH7" s="481"/>
      <c r="BI7" s="481"/>
      <c r="BJ7" s="1"/>
      <c r="BK7" s="1"/>
      <c r="BL7" s="1"/>
    </row>
    <row r="8" spans="1:64" ht="14.25">
      <c r="A8" s="1"/>
      <c r="B8" s="1"/>
      <c r="C8" s="1"/>
      <c r="D8" s="6" t="s">
        <v>102</v>
      </c>
      <c r="E8" s="3"/>
      <c r="F8" s="3"/>
      <c r="G8" s="3"/>
      <c r="H8" s="3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3.75" customHeight="1">
      <c r="A9" s="1"/>
      <c r="B9" s="1"/>
      <c r="C9" s="1"/>
      <c r="D9" s="3"/>
      <c r="E9" s="3"/>
      <c r="F9" s="3"/>
      <c r="G9" s="3"/>
      <c r="H9" s="3"/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7"/>
      <c r="AM9" s="7"/>
      <c r="AN9" s="7"/>
      <c r="AO9" s="7"/>
      <c r="AP9" s="7"/>
      <c r="AQ9" s="7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2.75">
      <c r="A10" s="1"/>
      <c r="B10" s="1"/>
      <c r="C10" s="4" t="s">
        <v>224</v>
      </c>
      <c r="D10" s="4"/>
      <c r="E10" s="4"/>
      <c r="F10" s="7"/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7"/>
      <c r="AG10" s="7"/>
      <c r="AH10" s="8" t="s">
        <v>225</v>
      </c>
      <c r="AI10" s="8"/>
      <c r="AJ10" s="8"/>
      <c r="AK10" s="1"/>
      <c r="AL10" s="7"/>
      <c r="AM10" s="7"/>
      <c r="AN10" s="7"/>
      <c r="AO10" s="7"/>
      <c r="AP10" s="7"/>
      <c r="AQ10" s="7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2.75" customHeight="1">
      <c r="A11" s="1"/>
      <c r="B11" s="1"/>
      <c r="C11" s="7"/>
      <c r="D11" s="7"/>
      <c r="E11" s="7"/>
      <c r="F11" s="7"/>
      <c r="G11" s="4"/>
      <c r="H11" s="9" t="s">
        <v>124</v>
      </c>
      <c r="I11" s="580">
        <f>IF('入力シート'!D10="","",'入力シート'!D10)</f>
      </c>
      <c r="J11" s="580"/>
      <c r="K11" s="580"/>
      <c r="L11" s="580"/>
      <c r="M11" s="580"/>
      <c r="N11" s="580"/>
      <c r="O11" s="580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7"/>
      <c r="AG11" s="7"/>
      <c r="AH11" s="7"/>
      <c r="AI11" s="7"/>
      <c r="AJ11" s="4"/>
      <c r="AK11" s="9" t="s">
        <v>125</v>
      </c>
      <c r="AL11" s="580">
        <f>IF('入力シート'!R10="","",'入力シート'!R10)</f>
      </c>
      <c r="AM11" s="580"/>
      <c r="AN11" s="580"/>
      <c r="AO11" s="580"/>
      <c r="AP11" s="580"/>
      <c r="AQ11" s="580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4.25" customHeight="1">
      <c r="A12" s="1"/>
      <c r="B12" s="1"/>
      <c r="C12" s="7"/>
      <c r="D12" s="486" t="s">
        <v>103</v>
      </c>
      <c r="E12" s="486"/>
      <c r="F12" s="486"/>
      <c r="G12" s="486"/>
      <c r="H12" s="538">
        <f>IF('入力シート'!D11="","",'入力シート'!D11)</f>
      </c>
      <c r="I12" s="538"/>
      <c r="J12" s="538"/>
      <c r="K12" s="538"/>
      <c r="L12" s="538"/>
      <c r="M12" s="538"/>
      <c r="N12" s="538"/>
      <c r="O12" s="538"/>
      <c r="P12" s="538"/>
      <c r="Q12" s="538"/>
      <c r="R12" s="538"/>
      <c r="S12" s="538"/>
      <c r="T12" s="538"/>
      <c r="U12" s="538"/>
      <c r="V12" s="538"/>
      <c r="W12" s="538"/>
      <c r="X12" s="538"/>
      <c r="Y12" s="538"/>
      <c r="Z12" s="538"/>
      <c r="AA12" s="538"/>
      <c r="AB12" s="538"/>
      <c r="AC12" s="538"/>
      <c r="AD12" s="11"/>
      <c r="AE12" s="1"/>
      <c r="AF12" s="7"/>
      <c r="AG12" s="486" t="s">
        <v>103</v>
      </c>
      <c r="AH12" s="486"/>
      <c r="AI12" s="486"/>
      <c r="AJ12" s="486"/>
      <c r="AK12" s="485">
        <f>IF('入力シート'!R11="","",'入力シート'!R11)</f>
      </c>
      <c r="AL12" s="485"/>
      <c r="AM12" s="485"/>
      <c r="AN12" s="485"/>
      <c r="AO12" s="485"/>
      <c r="AP12" s="485"/>
      <c r="AQ12" s="485"/>
      <c r="AR12" s="485"/>
      <c r="AS12" s="485"/>
      <c r="AT12" s="485"/>
      <c r="AU12" s="485"/>
      <c r="AV12" s="485"/>
      <c r="AW12" s="485"/>
      <c r="AX12" s="485"/>
      <c r="AY12" s="485"/>
      <c r="AZ12" s="485"/>
      <c r="BA12" s="485"/>
      <c r="BB12" s="485"/>
      <c r="BC12" s="485"/>
      <c r="BD12" s="485"/>
      <c r="BE12" s="485"/>
      <c r="BF12" s="485"/>
      <c r="BG12" s="3"/>
      <c r="BH12" s="3"/>
      <c r="BI12" s="1"/>
      <c r="BJ12" s="1"/>
      <c r="BK12" s="1"/>
      <c r="BL12" s="1"/>
    </row>
    <row r="13" spans="1:64" ht="18" customHeight="1">
      <c r="A13" s="1"/>
      <c r="B13" s="1"/>
      <c r="C13" s="7"/>
      <c r="D13" s="486"/>
      <c r="E13" s="486"/>
      <c r="F13" s="486"/>
      <c r="G13" s="486"/>
      <c r="H13" s="538"/>
      <c r="I13" s="538"/>
      <c r="J13" s="538"/>
      <c r="K13" s="538"/>
      <c r="L13" s="538"/>
      <c r="M13" s="538"/>
      <c r="N13" s="538"/>
      <c r="O13" s="538"/>
      <c r="P13" s="538"/>
      <c r="Q13" s="538"/>
      <c r="R13" s="538"/>
      <c r="S13" s="538"/>
      <c r="T13" s="538"/>
      <c r="U13" s="538"/>
      <c r="V13" s="538"/>
      <c r="W13" s="538"/>
      <c r="X13" s="538"/>
      <c r="Y13" s="538"/>
      <c r="Z13" s="538"/>
      <c r="AA13" s="538"/>
      <c r="AB13" s="538"/>
      <c r="AC13" s="538"/>
      <c r="AD13" s="11"/>
      <c r="AE13" s="1"/>
      <c r="AF13" s="7"/>
      <c r="AG13" s="486"/>
      <c r="AH13" s="486"/>
      <c r="AI13" s="486"/>
      <c r="AJ13" s="486"/>
      <c r="AK13" s="485"/>
      <c r="AL13" s="485"/>
      <c r="AM13" s="485"/>
      <c r="AN13" s="485"/>
      <c r="AO13" s="485"/>
      <c r="AP13" s="485"/>
      <c r="AQ13" s="485"/>
      <c r="AR13" s="485"/>
      <c r="AS13" s="485"/>
      <c r="AT13" s="485"/>
      <c r="AU13" s="485"/>
      <c r="AV13" s="485"/>
      <c r="AW13" s="485"/>
      <c r="AX13" s="485"/>
      <c r="AY13" s="485"/>
      <c r="AZ13" s="485"/>
      <c r="BA13" s="485"/>
      <c r="BB13" s="485"/>
      <c r="BC13" s="485"/>
      <c r="BD13" s="485"/>
      <c r="BE13" s="485"/>
      <c r="BF13" s="485"/>
      <c r="BG13" s="3"/>
      <c r="BH13" s="3"/>
      <c r="BI13" s="1"/>
      <c r="BJ13" s="1"/>
      <c r="BK13" s="1"/>
      <c r="BL13" s="1"/>
    </row>
    <row r="14" spans="1:64" ht="13.5" customHeight="1">
      <c r="A14" s="1"/>
      <c r="B14" s="1"/>
      <c r="C14" s="7"/>
      <c r="D14" s="486" t="s">
        <v>104</v>
      </c>
      <c r="E14" s="486"/>
      <c r="F14" s="486"/>
      <c r="G14" s="486"/>
      <c r="H14" s="486">
        <f>IF('入力シート'!D12="","",'入力シート'!D12)</f>
      </c>
      <c r="I14" s="486"/>
      <c r="J14" s="486"/>
      <c r="K14" s="486"/>
      <c r="L14" s="486"/>
      <c r="M14" s="486"/>
      <c r="N14" s="486"/>
      <c r="O14" s="486"/>
      <c r="P14" s="486"/>
      <c r="Q14" s="486"/>
      <c r="R14" s="486"/>
      <c r="S14" s="486"/>
      <c r="T14" s="486"/>
      <c r="U14" s="486"/>
      <c r="V14" s="486"/>
      <c r="W14" s="486"/>
      <c r="X14" s="486"/>
      <c r="Y14" s="486"/>
      <c r="Z14" s="1"/>
      <c r="AA14" s="1"/>
      <c r="AB14" s="1"/>
      <c r="AC14" s="1"/>
      <c r="AD14" s="1"/>
      <c r="AE14" s="1"/>
      <c r="AF14" s="7"/>
      <c r="AG14" s="486" t="s">
        <v>104</v>
      </c>
      <c r="AH14" s="486"/>
      <c r="AI14" s="486"/>
      <c r="AJ14" s="486"/>
      <c r="AK14" s="486">
        <f>IF('入力シート'!R12="","",'入力シート'!R12)</f>
      </c>
      <c r="AL14" s="486"/>
      <c r="AM14" s="486"/>
      <c r="AN14" s="486"/>
      <c r="AO14" s="486"/>
      <c r="AP14" s="486"/>
      <c r="AQ14" s="486"/>
      <c r="AR14" s="486"/>
      <c r="AS14" s="486"/>
      <c r="AT14" s="486"/>
      <c r="AU14" s="486"/>
      <c r="AV14" s="486"/>
      <c r="AW14" s="486"/>
      <c r="AX14" s="486"/>
      <c r="AY14" s="486"/>
      <c r="AZ14" s="486"/>
      <c r="BA14" s="486"/>
      <c r="BB14" s="486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21.75" customHeight="1">
      <c r="A15" s="1"/>
      <c r="B15" s="1"/>
      <c r="C15" s="7"/>
      <c r="D15" s="486" t="s">
        <v>105</v>
      </c>
      <c r="E15" s="486"/>
      <c r="F15" s="486"/>
      <c r="G15" s="486"/>
      <c r="H15" s="507">
        <f>IF('入力シート'!D13="","",'入力シート'!D13)</f>
      </c>
      <c r="I15" s="507"/>
      <c r="J15" s="507"/>
      <c r="K15" s="507"/>
      <c r="L15" s="507"/>
      <c r="M15" s="507"/>
      <c r="N15" s="507"/>
      <c r="O15" s="507"/>
      <c r="P15" s="507"/>
      <c r="Q15" s="507"/>
      <c r="R15" s="507"/>
      <c r="S15" s="507"/>
      <c r="T15" s="507"/>
      <c r="U15" s="507"/>
      <c r="V15" s="507"/>
      <c r="W15" s="507"/>
      <c r="X15" s="507"/>
      <c r="Y15" s="507"/>
      <c r="Z15" s="507"/>
      <c r="AA15" s="507"/>
      <c r="AB15" s="1"/>
      <c r="AC15" s="3"/>
      <c r="AD15" s="1"/>
      <c r="AE15" s="1"/>
      <c r="AF15" s="7"/>
      <c r="AG15" s="486" t="s">
        <v>105</v>
      </c>
      <c r="AH15" s="486"/>
      <c r="AI15" s="486"/>
      <c r="AJ15" s="486"/>
      <c r="AK15" s="507">
        <f>IF('入力シート'!R13="","",'入力シート'!R13)</f>
      </c>
      <c r="AL15" s="507"/>
      <c r="AM15" s="507"/>
      <c r="AN15" s="507"/>
      <c r="AO15" s="507"/>
      <c r="AP15" s="507"/>
      <c r="AQ15" s="507"/>
      <c r="AR15" s="507"/>
      <c r="AS15" s="507"/>
      <c r="AT15" s="507"/>
      <c r="AU15" s="507"/>
      <c r="AV15" s="507"/>
      <c r="AW15" s="507"/>
      <c r="AX15" s="507"/>
      <c r="AY15" s="507"/>
      <c r="AZ15" s="507"/>
      <c r="BA15" s="507"/>
      <c r="BB15" s="507"/>
      <c r="BC15" s="507"/>
      <c r="BD15" s="507"/>
      <c r="BE15" s="507"/>
      <c r="BF15" s="1"/>
      <c r="BG15" s="3"/>
      <c r="BH15" s="1"/>
      <c r="BI15" s="1"/>
      <c r="BJ15" s="1"/>
      <c r="BK15" s="1"/>
      <c r="BL15" s="1"/>
    </row>
    <row r="16" spans="1:64" ht="21.75" customHeight="1">
      <c r="A16" s="1"/>
      <c r="B16" s="1"/>
      <c r="C16" s="7"/>
      <c r="D16" s="486"/>
      <c r="E16" s="486"/>
      <c r="F16" s="486"/>
      <c r="G16" s="486"/>
      <c r="H16" s="507"/>
      <c r="I16" s="507"/>
      <c r="J16" s="507"/>
      <c r="K16" s="507"/>
      <c r="L16" s="507"/>
      <c r="M16" s="507"/>
      <c r="N16" s="507"/>
      <c r="O16" s="507"/>
      <c r="P16" s="507"/>
      <c r="Q16" s="507"/>
      <c r="R16" s="507"/>
      <c r="S16" s="507"/>
      <c r="T16" s="507"/>
      <c r="U16" s="507"/>
      <c r="V16" s="507"/>
      <c r="W16" s="507"/>
      <c r="X16" s="507"/>
      <c r="Y16" s="507"/>
      <c r="Z16" s="507"/>
      <c r="AA16" s="507"/>
      <c r="AB16" s="4"/>
      <c r="AC16" s="1"/>
      <c r="AD16" s="1"/>
      <c r="AE16" s="1"/>
      <c r="AF16" s="7"/>
      <c r="AG16" s="486"/>
      <c r="AH16" s="486"/>
      <c r="AI16" s="486"/>
      <c r="AJ16" s="486"/>
      <c r="AK16" s="507"/>
      <c r="AL16" s="507"/>
      <c r="AM16" s="507"/>
      <c r="AN16" s="507"/>
      <c r="AO16" s="507"/>
      <c r="AP16" s="507"/>
      <c r="AQ16" s="507"/>
      <c r="AR16" s="507"/>
      <c r="AS16" s="507"/>
      <c r="AT16" s="507"/>
      <c r="AU16" s="507"/>
      <c r="AV16" s="507"/>
      <c r="AW16" s="507"/>
      <c r="AX16" s="507"/>
      <c r="AY16" s="507"/>
      <c r="AZ16" s="507"/>
      <c r="BA16" s="507"/>
      <c r="BB16" s="507"/>
      <c r="BC16" s="507"/>
      <c r="BD16" s="507"/>
      <c r="BE16" s="507"/>
      <c r="BF16" s="4"/>
      <c r="BG16" s="7"/>
      <c r="BH16" s="1"/>
      <c r="BI16" s="1"/>
      <c r="BJ16" s="1"/>
      <c r="BK16" s="1"/>
      <c r="BL16" s="1"/>
    </row>
    <row r="17" spans="1:64" ht="12.75">
      <c r="A17" s="1"/>
      <c r="B17" s="1"/>
      <c r="C17" s="7"/>
      <c r="D17" s="10" t="s">
        <v>39</v>
      </c>
      <c r="E17" s="10"/>
      <c r="F17" s="10"/>
      <c r="G17" s="10"/>
      <c r="H17" s="3"/>
      <c r="I17" s="486">
        <f>IF('入力シート'!D14="","",'入力シート'!D14)</f>
      </c>
      <c r="J17" s="486"/>
      <c r="K17" s="486"/>
      <c r="L17" s="486"/>
      <c r="M17" s="486"/>
      <c r="N17" s="486"/>
      <c r="O17" s="486"/>
      <c r="P17" s="486"/>
      <c r="Q17" s="486"/>
      <c r="R17" s="486"/>
      <c r="S17" s="486"/>
      <c r="T17" s="486"/>
      <c r="U17" s="486"/>
      <c r="V17" s="486"/>
      <c r="W17" s="486"/>
      <c r="X17" s="486"/>
      <c r="Y17" s="486"/>
      <c r="Z17" s="486"/>
      <c r="AA17" s="1"/>
      <c r="AB17" s="1"/>
      <c r="AC17" s="1"/>
      <c r="AD17" s="1"/>
      <c r="AE17" s="1"/>
      <c r="AF17" s="7"/>
      <c r="AG17" s="1"/>
      <c r="AH17" s="7"/>
      <c r="AI17" s="12" t="s">
        <v>106</v>
      </c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9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26.25" customHeight="1">
      <c r="A19" s="1"/>
      <c r="B19" s="1"/>
      <c r="C19" s="585" t="s">
        <v>107</v>
      </c>
      <c r="D19" s="531"/>
      <c r="E19" s="531"/>
      <c r="F19" s="531"/>
      <c r="G19" s="531"/>
      <c r="H19" s="531"/>
      <c r="I19" s="532"/>
      <c r="J19" s="13"/>
      <c r="K19" s="482">
        <f>IF('入力シート'!E16="","",'入力シート'!E16)</f>
      </c>
      <c r="L19" s="482"/>
      <c r="M19" s="482"/>
      <c r="N19" s="482"/>
      <c r="O19" s="482"/>
      <c r="P19" s="482"/>
      <c r="Q19" s="482"/>
      <c r="R19" s="482"/>
      <c r="S19" s="482"/>
      <c r="T19" s="482"/>
      <c r="U19" s="482"/>
      <c r="V19" s="482"/>
      <c r="W19" s="482"/>
      <c r="X19" s="482"/>
      <c r="Y19" s="482"/>
      <c r="Z19" s="482"/>
      <c r="AA19" s="482"/>
      <c r="AB19" s="482"/>
      <c r="AC19" s="482"/>
      <c r="AD19" s="482"/>
      <c r="AE19" s="482"/>
      <c r="AF19" s="482"/>
      <c r="AG19" s="482"/>
      <c r="AH19" s="482"/>
      <c r="AI19" s="482"/>
      <c r="AJ19" s="482"/>
      <c r="AK19" s="482"/>
      <c r="AL19" s="482"/>
      <c r="AM19" s="482"/>
      <c r="AN19" s="482"/>
      <c r="AO19" s="482"/>
      <c r="AP19" s="482"/>
      <c r="AQ19" s="482"/>
      <c r="AR19" s="482"/>
      <c r="AS19" s="482"/>
      <c r="AT19" s="482"/>
      <c r="AU19" s="482"/>
      <c r="AV19" s="482"/>
      <c r="AW19" s="482"/>
      <c r="AX19" s="482"/>
      <c r="AY19" s="482"/>
      <c r="AZ19" s="482"/>
      <c r="BA19" s="482"/>
      <c r="BB19" s="482"/>
      <c r="BC19" s="482"/>
      <c r="BD19" s="482"/>
      <c r="BE19" s="482"/>
      <c r="BF19" s="482"/>
      <c r="BG19" s="482"/>
      <c r="BH19" s="482"/>
      <c r="BI19" s="482"/>
      <c r="BJ19" s="483"/>
      <c r="BK19" s="1"/>
      <c r="BL19" s="1"/>
    </row>
    <row r="20" spans="1:64" ht="26.25" customHeight="1">
      <c r="A20" s="1"/>
      <c r="B20" s="1"/>
      <c r="C20" s="586" t="s">
        <v>108</v>
      </c>
      <c r="D20" s="519"/>
      <c r="E20" s="519"/>
      <c r="F20" s="519"/>
      <c r="G20" s="519"/>
      <c r="H20" s="519"/>
      <c r="I20" s="520"/>
      <c r="J20" s="14"/>
      <c r="K20" s="582">
        <f>IF('入力シート'!F17="","",'入力シート'!F17)</f>
      </c>
      <c r="L20" s="582"/>
      <c r="M20" s="582"/>
      <c r="N20" s="582"/>
      <c r="O20" s="582"/>
      <c r="P20" s="582"/>
      <c r="Q20" s="583">
        <f>IF('入力シート'!K17="","",'入力シート'!K17)</f>
      </c>
      <c r="R20" s="583"/>
      <c r="S20" s="583"/>
      <c r="T20" s="583"/>
      <c r="U20" s="583"/>
      <c r="V20" s="583"/>
      <c r="W20" s="583"/>
      <c r="X20" s="583"/>
      <c r="Y20" s="583"/>
      <c r="Z20" s="583"/>
      <c r="AA20" s="583"/>
      <c r="AB20" s="583"/>
      <c r="AC20" s="583"/>
      <c r="AD20" s="583"/>
      <c r="AE20" s="583"/>
      <c r="AF20" s="583"/>
      <c r="AG20" s="583"/>
      <c r="AH20" s="583"/>
      <c r="AI20" s="583"/>
      <c r="AJ20" s="583"/>
      <c r="AK20" s="583"/>
      <c r="AL20" s="583"/>
      <c r="AM20" s="583"/>
      <c r="AN20" s="583"/>
      <c r="AO20" s="583"/>
      <c r="AP20" s="583"/>
      <c r="AQ20" s="583"/>
      <c r="AR20" s="583"/>
      <c r="AS20" s="583"/>
      <c r="AT20" s="583"/>
      <c r="AU20" s="583"/>
      <c r="AV20" s="583"/>
      <c r="AW20" s="583"/>
      <c r="AX20" s="583"/>
      <c r="AY20" s="583"/>
      <c r="AZ20" s="583"/>
      <c r="BA20" s="583"/>
      <c r="BB20" s="583"/>
      <c r="BC20" s="583"/>
      <c r="BD20" s="583"/>
      <c r="BE20" s="583"/>
      <c r="BF20" s="583"/>
      <c r="BG20" s="583"/>
      <c r="BH20" s="583"/>
      <c r="BI20" s="583"/>
      <c r="BJ20" s="584"/>
      <c r="BK20" s="1"/>
      <c r="BL20" s="1"/>
    </row>
    <row r="21" spans="1:64" ht="23.25" customHeight="1">
      <c r="A21" s="1"/>
      <c r="B21" s="1"/>
      <c r="C21" s="539" t="s">
        <v>214</v>
      </c>
      <c r="D21" s="540"/>
      <c r="E21" s="540"/>
      <c r="F21" s="540"/>
      <c r="G21" s="540"/>
      <c r="H21" s="540"/>
      <c r="I21" s="541"/>
      <c r="J21" s="21"/>
      <c r="K21" s="581">
        <f>IF('入力シート'!E18="","",'入力シート'!E18)</f>
      </c>
      <c r="L21" s="581"/>
      <c r="M21" s="581"/>
      <c r="N21" s="581"/>
      <c r="O21" s="581"/>
      <c r="P21" s="581"/>
      <c r="Q21" s="581"/>
      <c r="R21" s="581"/>
      <c r="S21" s="581"/>
      <c r="T21" s="581"/>
      <c r="U21" s="581"/>
      <c r="V21" s="581"/>
      <c r="W21" s="581"/>
      <c r="X21" s="581"/>
      <c r="Y21" s="581"/>
      <c r="Z21" s="581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581"/>
      <c r="AL21" s="21"/>
      <c r="AM21" s="557" t="s">
        <v>28</v>
      </c>
      <c r="AN21" s="496"/>
      <c r="AO21" s="496"/>
      <c r="AP21" s="496"/>
      <c r="AQ21" s="496"/>
      <c r="AR21" s="496"/>
      <c r="AS21" s="497"/>
      <c r="AT21" s="50"/>
      <c r="AU21" s="548">
        <f>IF('入力シート'!U18="","",'入力シート'!U18)</f>
      </c>
      <c r="AV21" s="548"/>
      <c r="AW21" s="548"/>
      <c r="AX21" s="548"/>
      <c r="AY21" s="548"/>
      <c r="AZ21" s="548"/>
      <c r="BA21" s="548"/>
      <c r="BB21" s="548"/>
      <c r="BC21" s="548"/>
      <c r="BD21" s="548"/>
      <c r="BE21" s="548"/>
      <c r="BF21" s="548"/>
      <c r="BG21" s="548"/>
      <c r="BH21" s="548"/>
      <c r="BI21" s="548"/>
      <c r="BJ21" s="549"/>
      <c r="BK21" s="1"/>
      <c r="BL21" s="1"/>
    </row>
    <row r="22" spans="1:64" ht="15" customHeight="1">
      <c r="A22" s="1"/>
      <c r="B22" s="1"/>
      <c r="C22" s="559" t="s">
        <v>140</v>
      </c>
      <c r="D22" s="560"/>
      <c r="E22" s="560"/>
      <c r="F22" s="560"/>
      <c r="G22" s="560"/>
      <c r="H22" s="560"/>
      <c r="I22" s="560"/>
      <c r="J22" s="560"/>
      <c r="K22" s="560"/>
      <c r="L22" s="560"/>
      <c r="M22" s="560"/>
      <c r="N22" s="561"/>
      <c r="O22" s="511" t="s">
        <v>141</v>
      </c>
      <c r="P22" s="511"/>
      <c r="Q22" s="511"/>
      <c r="R22" s="511"/>
      <c r="S22" s="511"/>
      <c r="T22" s="511"/>
      <c r="U22" s="511"/>
      <c r="V22" s="511"/>
      <c r="W22" s="511"/>
      <c r="X22" s="511"/>
      <c r="Y22" s="511"/>
      <c r="Z22" s="558"/>
      <c r="AA22" s="510" t="s">
        <v>142</v>
      </c>
      <c r="AB22" s="511"/>
      <c r="AC22" s="511"/>
      <c r="AD22" s="511"/>
      <c r="AE22" s="511"/>
      <c r="AF22" s="511"/>
      <c r="AG22" s="511"/>
      <c r="AH22" s="511"/>
      <c r="AI22" s="511"/>
      <c r="AJ22" s="511"/>
      <c r="AK22" s="511"/>
      <c r="AL22" s="511"/>
      <c r="AM22" s="219" t="s">
        <v>149</v>
      </c>
      <c r="AN22" s="15"/>
      <c r="AO22" s="15"/>
      <c r="AP22" s="15"/>
      <c r="AQ22" s="15"/>
      <c r="AR22" s="15"/>
      <c r="AS22" s="15"/>
      <c r="AT22" s="43"/>
      <c r="AU22" s="43"/>
      <c r="AV22" s="43"/>
      <c r="AW22" s="43"/>
      <c r="AX22" s="220"/>
      <c r="AY22" s="478" t="s">
        <v>221</v>
      </c>
      <c r="AZ22" s="479"/>
      <c r="BA22" s="479"/>
      <c r="BB22" s="479"/>
      <c r="BC22" s="479"/>
      <c r="BD22" s="479"/>
      <c r="BE22" s="479"/>
      <c r="BF22" s="479"/>
      <c r="BG22" s="479"/>
      <c r="BH22" s="479"/>
      <c r="BI22" s="479"/>
      <c r="BJ22" s="225"/>
      <c r="BK22" s="1"/>
      <c r="BL22" s="1"/>
    </row>
    <row r="23" spans="1:64" ht="20.25" customHeight="1">
      <c r="A23" s="1"/>
      <c r="B23" s="1"/>
      <c r="C23" s="20"/>
      <c r="D23" s="21"/>
      <c r="E23" s="537">
        <f>IF('入力シート'!A20="","",'入力シート'!A20)</f>
      </c>
      <c r="F23" s="537"/>
      <c r="G23" s="537"/>
      <c r="H23" s="537"/>
      <c r="I23" s="537"/>
      <c r="J23" s="537"/>
      <c r="K23" s="537"/>
      <c r="L23" s="537"/>
      <c r="M23" s="21"/>
      <c r="N23" s="25"/>
      <c r="O23" s="217" t="s">
        <v>238</v>
      </c>
      <c r="P23" s="484">
        <f>IF('入力シート'!E20="","",'入力シート'!E20)</f>
      </c>
      <c r="Q23" s="484"/>
      <c r="R23" s="484"/>
      <c r="S23" s="484"/>
      <c r="T23" s="484"/>
      <c r="U23" s="484"/>
      <c r="V23" s="484"/>
      <c r="W23" s="484"/>
      <c r="X23" s="484"/>
      <c r="Y23" s="24" t="s">
        <v>150</v>
      </c>
      <c r="Z23" s="22"/>
      <c r="AA23" s="216" t="s">
        <v>236</v>
      </c>
      <c r="AB23" s="484">
        <f>IF('入力シート'!K20="","",'入力シート'!K20)</f>
      </c>
      <c r="AC23" s="484"/>
      <c r="AD23" s="484"/>
      <c r="AE23" s="484"/>
      <c r="AF23" s="484"/>
      <c r="AG23" s="484"/>
      <c r="AH23" s="484"/>
      <c r="AI23" s="484"/>
      <c r="AJ23" s="484"/>
      <c r="AK23" s="24" t="s">
        <v>150</v>
      </c>
      <c r="AL23" s="21"/>
      <c r="AM23" s="224" t="s">
        <v>237</v>
      </c>
      <c r="AN23" s="542">
        <f>IF('入力シート'!Q20="","",'入力シート'!Q20)</f>
      </c>
      <c r="AO23" s="542"/>
      <c r="AP23" s="542"/>
      <c r="AQ23" s="542"/>
      <c r="AR23" s="542"/>
      <c r="AS23" s="542"/>
      <c r="AT23" s="542"/>
      <c r="AU23" s="542"/>
      <c r="AV23" s="542"/>
      <c r="AW23" s="24" t="s">
        <v>150</v>
      </c>
      <c r="AX23" s="25"/>
      <c r="AY23" s="226"/>
      <c r="AZ23" s="227"/>
      <c r="BA23" s="480" t="str">
        <f>IF('入力シート'!Y20="","",'入力シート'!Y20)</f>
        <v>３５％</v>
      </c>
      <c r="BB23" s="480"/>
      <c r="BC23" s="480"/>
      <c r="BD23" s="480"/>
      <c r="BE23" s="480"/>
      <c r="BF23" s="480"/>
      <c r="BG23" s="228"/>
      <c r="BH23" s="228"/>
      <c r="BI23" s="229"/>
      <c r="BJ23" s="230"/>
      <c r="BK23" s="1"/>
      <c r="BL23" s="1"/>
    </row>
    <row r="24" spans="1:64" ht="16.5" customHeight="1">
      <c r="A24" s="1"/>
      <c r="B24" s="1"/>
      <c r="C24" s="527" t="s">
        <v>222</v>
      </c>
      <c r="D24" s="528"/>
      <c r="E24" s="528"/>
      <c r="F24" s="528"/>
      <c r="G24" s="528"/>
      <c r="H24" s="528"/>
      <c r="I24" s="528"/>
      <c r="J24" s="528"/>
      <c r="K24" s="528"/>
      <c r="L24" s="528"/>
      <c r="M24" s="528"/>
      <c r="N24" s="529"/>
      <c r="O24" s="528" t="s">
        <v>235</v>
      </c>
      <c r="P24" s="528"/>
      <c r="Q24" s="528"/>
      <c r="R24" s="528"/>
      <c r="S24" s="528"/>
      <c r="T24" s="528"/>
      <c r="U24" s="528"/>
      <c r="V24" s="528"/>
      <c r="W24" s="528"/>
      <c r="X24" s="528"/>
      <c r="Y24" s="528"/>
      <c r="Z24" s="547"/>
      <c r="AA24" s="536" t="s">
        <v>217</v>
      </c>
      <c r="AB24" s="528"/>
      <c r="AC24" s="528"/>
      <c r="AD24" s="528"/>
      <c r="AE24" s="528"/>
      <c r="AF24" s="528"/>
      <c r="AG24" s="528"/>
      <c r="AH24" s="528"/>
      <c r="AI24" s="528"/>
      <c r="AJ24" s="528"/>
      <c r="AK24" s="528"/>
      <c r="AL24" s="528"/>
      <c r="AM24" s="476"/>
      <c r="AN24" s="477"/>
      <c r="AO24" s="477"/>
      <c r="AP24" s="477"/>
      <c r="AQ24" s="477"/>
      <c r="AR24" s="477"/>
      <c r="AS24" s="477"/>
      <c r="AT24" s="477"/>
      <c r="AU24" s="477"/>
      <c r="AV24" s="477"/>
      <c r="AW24" s="477"/>
      <c r="AX24" s="477"/>
      <c r="AY24" s="477"/>
      <c r="AZ24" s="477"/>
      <c r="BA24" s="477"/>
      <c r="BB24" s="477"/>
      <c r="BC24" s="477"/>
      <c r="BD24" s="477"/>
      <c r="BE24" s="477"/>
      <c r="BF24" s="477"/>
      <c r="BG24" s="477"/>
      <c r="BH24" s="477"/>
      <c r="BI24" s="477"/>
      <c r="BJ24" s="477"/>
      <c r="BK24" s="1"/>
      <c r="BL24" s="1"/>
    </row>
    <row r="25" spans="1:64" ht="20.25" customHeight="1">
      <c r="A25" s="1"/>
      <c r="B25" s="1"/>
      <c r="C25" s="20"/>
      <c r="D25" s="21"/>
      <c r="E25" s="537">
        <f>IF('入力シート'!A23="","",'入力シート'!A23)</f>
      </c>
      <c r="F25" s="537"/>
      <c r="G25" s="537"/>
      <c r="H25" s="537"/>
      <c r="I25" s="537"/>
      <c r="J25" s="537"/>
      <c r="K25" s="537"/>
      <c r="L25" s="537"/>
      <c r="M25" s="21"/>
      <c r="N25" s="25"/>
      <c r="O25" s="21"/>
      <c r="P25" s="484">
        <f>IF('入力シート'!E23="","",'入力シート'!E23)</f>
      </c>
      <c r="Q25" s="484"/>
      <c r="R25" s="484"/>
      <c r="S25" s="484"/>
      <c r="T25" s="484"/>
      <c r="U25" s="484"/>
      <c r="V25" s="484"/>
      <c r="W25" s="484"/>
      <c r="X25" s="484"/>
      <c r="Y25" s="24" t="s">
        <v>150</v>
      </c>
      <c r="Z25" s="22"/>
      <c r="AA25" s="23"/>
      <c r="AB25" s="484">
        <f>IF('入力シート'!K23="","",'入力シート'!K23)</f>
      </c>
      <c r="AC25" s="484"/>
      <c r="AD25" s="484"/>
      <c r="AE25" s="484"/>
      <c r="AF25" s="484"/>
      <c r="AG25" s="484"/>
      <c r="AH25" s="484"/>
      <c r="AI25" s="484"/>
      <c r="AJ25" s="484"/>
      <c r="AK25" s="24" t="s">
        <v>150</v>
      </c>
      <c r="AL25" s="21"/>
      <c r="AM25" s="476"/>
      <c r="AN25" s="477"/>
      <c r="AO25" s="477"/>
      <c r="AP25" s="477"/>
      <c r="AQ25" s="477"/>
      <c r="AR25" s="477"/>
      <c r="AS25" s="477"/>
      <c r="AT25" s="477"/>
      <c r="AU25" s="477"/>
      <c r="AV25" s="477"/>
      <c r="AW25" s="477"/>
      <c r="AX25" s="477"/>
      <c r="AY25" s="477"/>
      <c r="AZ25" s="477"/>
      <c r="BA25" s="477"/>
      <c r="BB25" s="477"/>
      <c r="BC25" s="477"/>
      <c r="BD25" s="477"/>
      <c r="BE25" s="477"/>
      <c r="BF25" s="477"/>
      <c r="BG25" s="477"/>
      <c r="BH25" s="477"/>
      <c r="BI25" s="477"/>
      <c r="BJ25" s="477"/>
      <c r="BK25" s="1"/>
      <c r="BL25" s="1"/>
    </row>
    <row r="26" spans="1:64" ht="6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8" customHeight="1">
      <c r="A27" s="1"/>
      <c r="B27" s="1"/>
      <c r="C27" s="543" t="s">
        <v>2</v>
      </c>
      <c r="D27" s="544"/>
      <c r="E27" s="571" t="s">
        <v>143</v>
      </c>
      <c r="F27" s="560"/>
      <c r="G27" s="560"/>
      <c r="H27" s="560"/>
      <c r="I27" s="560"/>
      <c r="J27" s="560"/>
      <c r="K27" s="560"/>
      <c r="L27" s="560"/>
      <c r="M27" s="560"/>
      <c r="N27" s="560"/>
      <c r="O27" s="560"/>
      <c r="P27" s="560"/>
      <c r="Q27" s="572"/>
      <c r="R27" s="571" t="s">
        <v>144</v>
      </c>
      <c r="S27" s="560"/>
      <c r="T27" s="560"/>
      <c r="U27" s="560"/>
      <c r="V27" s="560"/>
      <c r="W27" s="560"/>
      <c r="X27" s="560"/>
      <c r="Y27" s="560"/>
      <c r="Z27" s="560"/>
      <c r="AA27" s="560"/>
      <c r="AB27" s="560"/>
      <c r="AC27" s="560"/>
      <c r="AD27" s="572"/>
      <c r="AE27" s="571" t="s">
        <v>145</v>
      </c>
      <c r="AF27" s="560"/>
      <c r="AG27" s="560"/>
      <c r="AH27" s="560"/>
      <c r="AI27" s="560"/>
      <c r="AJ27" s="560"/>
      <c r="AK27" s="560"/>
      <c r="AL27" s="560"/>
      <c r="AM27" s="560"/>
      <c r="AN27" s="560"/>
      <c r="AO27" s="560"/>
      <c r="AP27" s="560"/>
      <c r="AQ27" s="560"/>
      <c r="AR27" s="560"/>
      <c r="AS27" s="560"/>
      <c r="AT27" s="572"/>
      <c r="AU27" s="26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1"/>
      <c r="BL27" s="1"/>
    </row>
    <row r="28" spans="1:64" ht="19.5" customHeight="1">
      <c r="A28" s="1"/>
      <c r="B28" s="1"/>
      <c r="C28" s="545"/>
      <c r="D28" s="546"/>
      <c r="E28" s="29" t="s">
        <v>151</v>
      </c>
      <c r="F28" s="24"/>
      <c r="G28" s="472"/>
      <c r="H28" s="472"/>
      <c r="I28" s="472"/>
      <c r="J28" s="472"/>
      <c r="K28" s="472"/>
      <c r="L28" s="472"/>
      <c r="M28" s="472"/>
      <c r="N28" s="472"/>
      <c r="O28" s="472"/>
      <c r="P28" s="24" t="s">
        <v>150</v>
      </c>
      <c r="Q28" s="30"/>
      <c r="R28" s="31" t="s">
        <v>152</v>
      </c>
      <c r="S28" s="32"/>
      <c r="T28" s="472"/>
      <c r="U28" s="472"/>
      <c r="V28" s="472"/>
      <c r="W28" s="472"/>
      <c r="X28" s="472"/>
      <c r="Y28" s="472"/>
      <c r="Z28" s="472"/>
      <c r="AA28" s="472"/>
      <c r="AB28" s="472"/>
      <c r="AC28" s="24" t="s">
        <v>150</v>
      </c>
      <c r="AD28" s="30"/>
      <c r="AE28" s="29" t="s">
        <v>153</v>
      </c>
      <c r="AF28" s="24"/>
      <c r="AG28" s="24"/>
      <c r="AH28" s="24"/>
      <c r="AI28" s="24"/>
      <c r="AJ28" s="472"/>
      <c r="AK28" s="472"/>
      <c r="AL28" s="472"/>
      <c r="AM28" s="472"/>
      <c r="AN28" s="472"/>
      <c r="AO28" s="472"/>
      <c r="AP28" s="472"/>
      <c r="AQ28" s="472"/>
      <c r="AR28" s="472"/>
      <c r="AS28" s="24" t="s">
        <v>150</v>
      </c>
      <c r="AT28" s="30"/>
      <c r="AU28" s="216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8"/>
      <c r="BK28" s="1"/>
      <c r="BL28" s="1"/>
    </row>
    <row r="29" spans="1:64" ht="4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s="33" customFormat="1" ht="12">
      <c r="A30" s="7"/>
      <c r="B30" s="7"/>
      <c r="C30" s="4" t="s">
        <v>223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</row>
    <row r="31" spans="1:64" ht="8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64" ht="18" customHeight="1">
      <c r="A32" s="1"/>
      <c r="B32" s="1"/>
      <c r="C32" s="489" t="s">
        <v>154</v>
      </c>
      <c r="D32" s="490"/>
      <c r="E32" s="570" t="s">
        <v>17</v>
      </c>
      <c r="F32" s="531"/>
      <c r="G32" s="531"/>
      <c r="H32" s="531"/>
      <c r="I32" s="531"/>
      <c r="J32" s="532"/>
      <c r="K32" s="530" t="s">
        <v>109</v>
      </c>
      <c r="L32" s="531"/>
      <c r="M32" s="531"/>
      <c r="N32" s="531"/>
      <c r="O32" s="531"/>
      <c r="P32" s="531"/>
      <c r="Q32" s="531"/>
      <c r="R32" s="531"/>
      <c r="S32" s="531"/>
      <c r="T32" s="531"/>
      <c r="U32" s="531"/>
      <c r="V32" s="531"/>
      <c r="W32" s="531"/>
      <c r="X32" s="531"/>
      <c r="Y32" s="530" t="s">
        <v>110</v>
      </c>
      <c r="Z32" s="531"/>
      <c r="AA32" s="531"/>
      <c r="AB32" s="531"/>
      <c r="AC32" s="531"/>
      <c r="AD32" s="531"/>
      <c r="AE32" s="531"/>
      <c r="AF32" s="531"/>
      <c r="AG32" s="532"/>
      <c r="AH32" s="530" t="s">
        <v>111</v>
      </c>
      <c r="AI32" s="531"/>
      <c r="AJ32" s="531"/>
      <c r="AK32" s="531"/>
      <c r="AL32" s="531"/>
      <c r="AM32" s="531"/>
      <c r="AN32" s="531"/>
      <c r="AO32" s="531"/>
      <c r="AP32" s="532"/>
      <c r="AQ32" s="530" t="s">
        <v>112</v>
      </c>
      <c r="AR32" s="531"/>
      <c r="AS32" s="531"/>
      <c r="AT32" s="531"/>
      <c r="AU32" s="531"/>
      <c r="AV32" s="531"/>
      <c r="AW32" s="531"/>
      <c r="AX32" s="531"/>
      <c r="AY32" s="532"/>
      <c r="AZ32" s="34"/>
      <c r="BA32" s="35"/>
      <c r="BB32" s="35"/>
      <c r="BC32" s="35"/>
      <c r="BD32" s="35"/>
      <c r="BE32" s="35" t="s">
        <v>6</v>
      </c>
      <c r="BF32" s="35"/>
      <c r="BG32" s="35"/>
      <c r="BH32" s="35"/>
      <c r="BI32" s="35"/>
      <c r="BJ32" s="36"/>
      <c r="BK32" s="1"/>
      <c r="BL32" s="1"/>
    </row>
    <row r="33" spans="1:64" ht="22.5" customHeight="1">
      <c r="A33" s="1"/>
      <c r="B33" s="1"/>
      <c r="C33" s="491"/>
      <c r="D33" s="492"/>
      <c r="E33" s="37"/>
      <c r="F33" s="518" t="s">
        <v>4</v>
      </c>
      <c r="G33" s="519"/>
      <c r="H33" s="519"/>
      <c r="I33" s="519"/>
      <c r="J33" s="520"/>
      <c r="K33" s="38"/>
      <c r="L33" s="39"/>
      <c r="M33" s="39"/>
      <c r="N33" s="551">
        <f>IF('入力シート'!E29="","",'入力シート'!E29)</f>
      </c>
      <c r="O33" s="551"/>
      <c r="P33" s="551"/>
      <c r="Q33" s="551"/>
      <c r="R33" s="551"/>
      <c r="S33" s="551"/>
      <c r="T33" s="551"/>
      <c r="U33" s="551"/>
      <c r="V33" s="551"/>
      <c r="W33" s="40" t="s">
        <v>155</v>
      </c>
      <c r="X33" s="39"/>
      <c r="Y33" s="38"/>
      <c r="Z33" s="463">
        <f>IF('入力シート'!L29="","",'入力シート'!L29)</f>
      </c>
      <c r="AA33" s="463"/>
      <c r="AB33" s="463"/>
      <c r="AC33" s="463"/>
      <c r="AD33" s="463"/>
      <c r="AE33" s="463"/>
      <c r="AF33" s="40" t="s">
        <v>22</v>
      </c>
      <c r="AG33" s="41"/>
      <c r="AH33" s="38"/>
      <c r="AI33" s="463">
        <f>IF('入力シート'!P29="","",'入力シート'!P29)</f>
      </c>
      <c r="AJ33" s="463"/>
      <c r="AK33" s="463"/>
      <c r="AL33" s="463"/>
      <c r="AM33" s="463"/>
      <c r="AN33" s="463"/>
      <c r="AO33" s="40" t="s">
        <v>22</v>
      </c>
      <c r="AP33" s="42"/>
      <c r="AQ33" s="43"/>
      <c r="AR33" s="504">
        <f>IF('入力シート'!T29="","",'入力シート'!T29)</f>
      </c>
      <c r="AS33" s="504"/>
      <c r="AT33" s="504"/>
      <c r="AU33" s="504"/>
      <c r="AV33" s="504"/>
      <c r="AW33" s="504"/>
      <c r="AX33" s="44" t="s">
        <v>22</v>
      </c>
      <c r="AY33" s="44"/>
      <c r="AZ33" s="38"/>
      <c r="BA33" s="39"/>
      <c r="BB33" s="463">
        <f>'入力シート'!X29</f>
      </c>
      <c r="BC33" s="463"/>
      <c r="BD33" s="463"/>
      <c r="BE33" s="463"/>
      <c r="BF33" s="463"/>
      <c r="BG33" s="463"/>
      <c r="BH33" s="39"/>
      <c r="BI33" s="40" t="s">
        <v>22</v>
      </c>
      <c r="BJ33" s="45"/>
      <c r="BK33" s="1"/>
      <c r="BL33" s="1"/>
    </row>
    <row r="34" spans="1:64" ht="22.5" customHeight="1">
      <c r="A34" s="1"/>
      <c r="B34" s="1"/>
      <c r="C34" s="491"/>
      <c r="D34" s="492"/>
      <c r="E34" s="46"/>
      <c r="F34" s="533" t="s">
        <v>113</v>
      </c>
      <c r="G34" s="534"/>
      <c r="H34" s="534"/>
      <c r="I34" s="534"/>
      <c r="J34" s="535"/>
      <c r="K34" s="43"/>
      <c r="L34" s="43"/>
      <c r="M34" s="43"/>
      <c r="N34" s="552">
        <f>IF('入力シート'!E30="","",'入力シート'!E30)</f>
      </c>
      <c r="O34" s="552"/>
      <c r="P34" s="552"/>
      <c r="Q34" s="552"/>
      <c r="R34" s="552"/>
      <c r="S34" s="552"/>
      <c r="T34" s="552"/>
      <c r="U34" s="552"/>
      <c r="V34" s="552"/>
      <c r="W34" s="44" t="s">
        <v>156</v>
      </c>
      <c r="X34" s="43"/>
      <c r="Y34" s="38"/>
      <c r="Z34" s="463">
        <f>IF('入力シート'!L30="","",'入力シート'!L30)</f>
      </c>
      <c r="AA34" s="463"/>
      <c r="AB34" s="463"/>
      <c r="AC34" s="463"/>
      <c r="AD34" s="463"/>
      <c r="AE34" s="463"/>
      <c r="AF34" s="40" t="s">
        <v>22</v>
      </c>
      <c r="AG34" s="41"/>
      <c r="AH34" s="38"/>
      <c r="AI34" s="463">
        <f>IF('入力シート'!P30="","",'入力シート'!P30)</f>
      </c>
      <c r="AJ34" s="463"/>
      <c r="AK34" s="463"/>
      <c r="AL34" s="463"/>
      <c r="AM34" s="463"/>
      <c r="AN34" s="463"/>
      <c r="AO34" s="40" t="s">
        <v>22</v>
      </c>
      <c r="AP34" s="42"/>
      <c r="AQ34" s="38"/>
      <c r="AR34" s="463">
        <f>IF('入力シート'!T30="","",'入力シート'!T30)</f>
      </c>
      <c r="AS34" s="463"/>
      <c r="AT34" s="463"/>
      <c r="AU34" s="463"/>
      <c r="AV34" s="463"/>
      <c r="AW34" s="463"/>
      <c r="AX34" s="40" t="s">
        <v>22</v>
      </c>
      <c r="AY34" s="42"/>
      <c r="AZ34" s="38"/>
      <c r="BA34" s="39"/>
      <c r="BB34" s="463">
        <f>'入力シート'!X30</f>
      </c>
      <c r="BC34" s="463"/>
      <c r="BD34" s="463"/>
      <c r="BE34" s="463"/>
      <c r="BF34" s="463"/>
      <c r="BG34" s="463"/>
      <c r="BH34" s="39"/>
      <c r="BI34" s="40" t="s">
        <v>22</v>
      </c>
      <c r="BJ34" s="45"/>
      <c r="BK34" s="1"/>
      <c r="BL34" s="1"/>
    </row>
    <row r="35" spans="1:64" ht="22.5" customHeight="1">
      <c r="A35" s="1"/>
      <c r="B35" s="1"/>
      <c r="C35" s="491"/>
      <c r="D35" s="492"/>
      <c r="E35" s="553" t="s">
        <v>6</v>
      </c>
      <c r="F35" s="554"/>
      <c r="G35" s="554"/>
      <c r="H35" s="554"/>
      <c r="I35" s="554"/>
      <c r="J35" s="555"/>
      <c r="K35" s="47"/>
      <c r="L35" s="48" t="s">
        <v>134</v>
      </c>
      <c r="M35" s="49"/>
      <c r="N35" s="556">
        <f>IF('入力シート'!F31="","",'入力シート'!F31)</f>
      </c>
      <c r="O35" s="556"/>
      <c r="P35" s="556"/>
      <c r="Q35" s="556"/>
      <c r="R35" s="556"/>
      <c r="S35" s="556"/>
      <c r="T35" s="556"/>
      <c r="U35" s="556"/>
      <c r="V35" s="556"/>
      <c r="W35" s="48" t="s">
        <v>35</v>
      </c>
      <c r="X35" s="49"/>
      <c r="Y35" s="50"/>
      <c r="Z35" s="550">
        <f>'入力シート'!L31</f>
      </c>
      <c r="AA35" s="550"/>
      <c r="AB35" s="550"/>
      <c r="AC35" s="550"/>
      <c r="AD35" s="550"/>
      <c r="AE35" s="550"/>
      <c r="AF35" s="32" t="s">
        <v>22</v>
      </c>
      <c r="AG35" s="51"/>
      <c r="AH35" s="47"/>
      <c r="AI35" s="465">
        <f>'入力シート'!P31</f>
      </c>
      <c r="AJ35" s="465"/>
      <c r="AK35" s="465"/>
      <c r="AL35" s="465"/>
      <c r="AM35" s="465"/>
      <c r="AN35" s="465"/>
      <c r="AO35" s="48" t="s">
        <v>22</v>
      </c>
      <c r="AP35" s="52"/>
      <c r="AQ35" s="47"/>
      <c r="AR35" s="465">
        <f>'入力シート'!T31</f>
      </c>
      <c r="AS35" s="465"/>
      <c r="AT35" s="465"/>
      <c r="AU35" s="465"/>
      <c r="AV35" s="465"/>
      <c r="AW35" s="465"/>
      <c r="AX35" s="48" t="s">
        <v>22</v>
      </c>
      <c r="AY35" s="52"/>
      <c r="AZ35" s="47"/>
      <c r="BA35" s="49"/>
      <c r="BB35" s="465">
        <f>'入力シート'!X31</f>
      </c>
      <c r="BC35" s="465"/>
      <c r="BD35" s="465"/>
      <c r="BE35" s="465"/>
      <c r="BF35" s="465"/>
      <c r="BG35" s="465"/>
      <c r="BH35" s="49"/>
      <c r="BI35" s="48" t="s">
        <v>22</v>
      </c>
      <c r="BJ35" s="53"/>
      <c r="BK35" s="1"/>
      <c r="BL35" s="1"/>
    </row>
    <row r="36" spans="1:64" ht="18" customHeight="1">
      <c r="A36" s="1"/>
      <c r="B36" s="1"/>
      <c r="C36" s="491"/>
      <c r="D36" s="492"/>
      <c r="E36" s="570" t="s">
        <v>114</v>
      </c>
      <c r="F36" s="499"/>
      <c r="G36" s="499"/>
      <c r="H36" s="499"/>
      <c r="I36" s="499"/>
      <c r="J36" s="500"/>
      <c r="K36" s="530" t="s">
        <v>157</v>
      </c>
      <c r="L36" s="567"/>
      <c r="M36" s="567"/>
      <c r="N36" s="567"/>
      <c r="O36" s="567"/>
      <c r="P36" s="567"/>
      <c r="Q36" s="567"/>
      <c r="R36" s="567"/>
      <c r="S36" s="567"/>
      <c r="T36" s="567"/>
      <c r="U36" s="567"/>
      <c r="V36" s="567"/>
      <c r="W36" s="567"/>
      <c r="X36" s="568"/>
      <c r="Y36" s="530" t="s">
        <v>115</v>
      </c>
      <c r="Z36" s="531"/>
      <c r="AA36" s="531"/>
      <c r="AB36" s="531"/>
      <c r="AC36" s="531"/>
      <c r="AD36" s="531"/>
      <c r="AE36" s="531"/>
      <c r="AF36" s="531"/>
      <c r="AG36" s="531"/>
      <c r="AH36" s="531"/>
      <c r="AI36" s="531"/>
      <c r="AJ36" s="531"/>
      <c r="AK36" s="531"/>
      <c r="AL36" s="531"/>
      <c r="AM36" s="531"/>
      <c r="AN36" s="531"/>
      <c r="AO36" s="531"/>
      <c r="AP36" s="532"/>
      <c r="AQ36" s="54"/>
      <c r="AR36" s="55"/>
      <c r="AS36" s="55"/>
      <c r="AT36" s="55"/>
      <c r="AU36" s="55"/>
      <c r="AV36" s="55"/>
      <c r="AW36" s="55"/>
      <c r="AX36" s="55"/>
      <c r="AY36" s="55"/>
      <c r="AZ36" s="55"/>
      <c r="BA36" s="55" t="s">
        <v>6</v>
      </c>
      <c r="BB36" s="55"/>
      <c r="BC36" s="55"/>
      <c r="BD36" s="55"/>
      <c r="BE36" s="55"/>
      <c r="BF36" s="55"/>
      <c r="BG36" s="55"/>
      <c r="BH36" s="55"/>
      <c r="BI36" s="55"/>
      <c r="BJ36" s="56"/>
      <c r="BK36" s="1"/>
      <c r="BL36" s="1"/>
    </row>
    <row r="37" spans="1:64" ht="22.5" customHeight="1">
      <c r="A37" s="1"/>
      <c r="B37" s="1"/>
      <c r="C37" s="491"/>
      <c r="D37" s="492"/>
      <c r="E37" s="46"/>
      <c r="F37" s="518" t="s">
        <v>116</v>
      </c>
      <c r="G37" s="519"/>
      <c r="H37" s="519"/>
      <c r="I37" s="519"/>
      <c r="J37" s="520"/>
      <c r="K37" s="38"/>
      <c r="L37" s="39"/>
      <c r="M37" s="39"/>
      <c r="N37" s="551">
        <f>IF('入力シート'!E33="","",'入力シート'!E33)</f>
      </c>
      <c r="O37" s="551"/>
      <c r="P37" s="551"/>
      <c r="Q37" s="551"/>
      <c r="R37" s="551"/>
      <c r="S37" s="551"/>
      <c r="T37" s="551"/>
      <c r="U37" s="551"/>
      <c r="V37" s="551"/>
      <c r="W37" s="40" t="s">
        <v>158</v>
      </c>
      <c r="X37" s="42"/>
      <c r="Y37" s="43"/>
      <c r="Z37" s="43"/>
      <c r="AA37" s="43"/>
      <c r="AB37" s="43"/>
      <c r="AC37" s="43"/>
      <c r="AD37" s="43"/>
      <c r="AE37" s="43"/>
      <c r="AF37" s="464">
        <f>IF('入力シート'!L33="","",'入力シート'!L33)</f>
      </c>
      <c r="AG37" s="464"/>
      <c r="AH37" s="464"/>
      <c r="AI37" s="464"/>
      <c r="AJ37" s="464"/>
      <c r="AK37" s="464"/>
      <c r="AL37" s="464"/>
      <c r="AM37" s="464"/>
      <c r="AN37" s="43"/>
      <c r="AO37" s="44" t="s">
        <v>158</v>
      </c>
      <c r="AP37" s="43"/>
      <c r="AQ37" s="38"/>
      <c r="AR37" s="39"/>
      <c r="AS37" s="39"/>
      <c r="AT37" s="39"/>
      <c r="AU37" s="39"/>
      <c r="AV37" s="39"/>
      <c r="AW37" s="39"/>
      <c r="AX37" s="39"/>
      <c r="AY37" s="39"/>
      <c r="AZ37" s="39"/>
      <c r="BA37" s="464">
        <f>IF('入力シート'!T33="","",'入力シート'!T33)</f>
        <v>0</v>
      </c>
      <c r="BB37" s="464"/>
      <c r="BC37" s="464"/>
      <c r="BD37" s="464"/>
      <c r="BE37" s="464"/>
      <c r="BF37" s="464"/>
      <c r="BG37" s="464"/>
      <c r="BH37" s="39"/>
      <c r="BI37" s="40" t="s">
        <v>158</v>
      </c>
      <c r="BJ37" s="45"/>
      <c r="BK37" s="1"/>
      <c r="BL37" s="1"/>
    </row>
    <row r="38" spans="1:64" ht="22.5" customHeight="1">
      <c r="A38" s="1"/>
      <c r="B38" s="1"/>
      <c r="C38" s="491"/>
      <c r="D38" s="492"/>
      <c r="E38" s="46"/>
      <c r="F38" s="518" t="s">
        <v>117</v>
      </c>
      <c r="G38" s="519"/>
      <c r="H38" s="519"/>
      <c r="I38" s="519"/>
      <c r="J38" s="520"/>
      <c r="K38" s="573"/>
      <c r="L38" s="574"/>
      <c r="M38" s="574"/>
      <c r="N38" s="574"/>
      <c r="O38" s="574"/>
      <c r="P38" s="574"/>
      <c r="Q38" s="574"/>
      <c r="R38" s="574"/>
      <c r="S38" s="574"/>
      <c r="T38" s="574"/>
      <c r="U38" s="574"/>
      <c r="V38" s="574"/>
      <c r="W38" s="574"/>
      <c r="X38" s="575"/>
      <c r="Y38" s="38"/>
      <c r="Z38" s="39"/>
      <c r="AA38" s="39"/>
      <c r="AB38" s="39"/>
      <c r="AC38" s="39"/>
      <c r="AD38" s="39"/>
      <c r="AE38" s="39"/>
      <c r="AF38" s="464">
        <f>IF('入力シート'!L34="","",'入力シート'!L34)</f>
      </c>
      <c r="AG38" s="464"/>
      <c r="AH38" s="464"/>
      <c r="AI38" s="464"/>
      <c r="AJ38" s="464"/>
      <c r="AK38" s="464"/>
      <c r="AL38" s="464"/>
      <c r="AM38" s="464"/>
      <c r="AN38" s="39"/>
      <c r="AO38" s="40" t="s">
        <v>159</v>
      </c>
      <c r="AP38" s="41"/>
      <c r="AQ38" s="17"/>
      <c r="AR38" s="57"/>
      <c r="AS38" s="57"/>
      <c r="AT38" s="57"/>
      <c r="AU38" s="57"/>
      <c r="AV38" s="57"/>
      <c r="AW38" s="57"/>
      <c r="AX38" s="57"/>
      <c r="AY38" s="57"/>
      <c r="AZ38" s="57"/>
      <c r="BA38" s="576">
        <f>'入力シート'!T34</f>
        <v>0</v>
      </c>
      <c r="BB38" s="576"/>
      <c r="BC38" s="576"/>
      <c r="BD38" s="576"/>
      <c r="BE38" s="576"/>
      <c r="BF38" s="576"/>
      <c r="BG38" s="576"/>
      <c r="BH38" s="57"/>
      <c r="BI38" s="58" t="s">
        <v>159</v>
      </c>
      <c r="BJ38" s="59"/>
      <c r="BK38" s="1"/>
      <c r="BL38" s="1"/>
    </row>
    <row r="39" spans="1:64" ht="22.5" customHeight="1">
      <c r="A39" s="1"/>
      <c r="B39" s="1"/>
      <c r="C39" s="491"/>
      <c r="D39" s="492"/>
      <c r="E39" s="60"/>
      <c r="F39" s="518" t="s">
        <v>118</v>
      </c>
      <c r="G39" s="519"/>
      <c r="H39" s="519"/>
      <c r="I39" s="519"/>
      <c r="J39" s="520"/>
      <c r="K39" s="38"/>
      <c r="L39" s="39"/>
      <c r="M39" s="39"/>
      <c r="N39" s="551">
        <f>IF('入力シート'!E35="","",'入力シート'!E35)</f>
      </c>
      <c r="O39" s="551"/>
      <c r="P39" s="551"/>
      <c r="Q39" s="551"/>
      <c r="R39" s="551"/>
      <c r="S39" s="551"/>
      <c r="T39" s="551"/>
      <c r="U39" s="551"/>
      <c r="V39" s="551"/>
      <c r="W39" s="40" t="s">
        <v>160</v>
      </c>
      <c r="X39" s="42"/>
      <c r="Y39" s="38"/>
      <c r="Z39" s="39"/>
      <c r="AA39" s="39"/>
      <c r="AB39" s="39"/>
      <c r="AC39" s="39"/>
      <c r="AD39" s="39"/>
      <c r="AE39" s="39"/>
      <c r="AF39" s="464">
        <f>IF('入力シート'!L35="","",'入力シート'!L35)</f>
      </c>
      <c r="AG39" s="464"/>
      <c r="AH39" s="464"/>
      <c r="AI39" s="464"/>
      <c r="AJ39" s="464"/>
      <c r="AK39" s="464"/>
      <c r="AL39" s="464"/>
      <c r="AM39" s="464"/>
      <c r="AN39" s="39"/>
      <c r="AO39" s="40" t="s">
        <v>160</v>
      </c>
      <c r="AP39" s="41"/>
      <c r="AQ39" s="38"/>
      <c r="AR39" s="39"/>
      <c r="AS39" s="39"/>
      <c r="AT39" s="39"/>
      <c r="AU39" s="39"/>
      <c r="AV39" s="39"/>
      <c r="AW39" s="39"/>
      <c r="AX39" s="39"/>
      <c r="AY39" s="39"/>
      <c r="AZ39" s="39"/>
      <c r="BA39" s="464">
        <f>'入力シート'!T35</f>
        <v>0</v>
      </c>
      <c r="BB39" s="464"/>
      <c r="BC39" s="464"/>
      <c r="BD39" s="464"/>
      <c r="BE39" s="464"/>
      <c r="BF39" s="464"/>
      <c r="BG39" s="464"/>
      <c r="BH39" s="39"/>
      <c r="BI39" s="40" t="s">
        <v>160</v>
      </c>
      <c r="BJ39" s="45"/>
      <c r="BK39" s="1"/>
      <c r="BL39" s="1"/>
    </row>
    <row r="40" spans="1:64" ht="3" customHeight="1">
      <c r="A40" s="1"/>
      <c r="B40" s="1"/>
      <c r="C40" s="491"/>
      <c r="D40" s="492"/>
      <c r="E40" s="61"/>
      <c r="F40" s="62"/>
      <c r="G40" s="62"/>
      <c r="H40" s="62"/>
      <c r="I40" s="62"/>
      <c r="J40" s="62"/>
      <c r="K40" s="63"/>
      <c r="L40" s="18"/>
      <c r="M40" s="18"/>
      <c r="N40" s="64"/>
      <c r="O40" s="64"/>
      <c r="P40" s="64"/>
      <c r="Q40" s="64"/>
      <c r="R40" s="64"/>
      <c r="S40" s="64"/>
      <c r="T40" s="64"/>
      <c r="U40" s="64"/>
      <c r="V40" s="64"/>
      <c r="W40" s="65"/>
      <c r="X40" s="66"/>
      <c r="Y40" s="63"/>
      <c r="Z40" s="18"/>
      <c r="AA40" s="18"/>
      <c r="AB40" s="18"/>
      <c r="AC40" s="18"/>
      <c r="AD40" s="18"/>
      <c r="AE40" s="18"/>
      <c r="AF40" s="67"/>
      <c r="AG40" s="67"/>
      <c r="AH40" s="67"/>
      <c r="AI40" s="67"/>
      <c r="AJ40" s="67"/>
      <c r="AK40" s="67"/>
      <c r="AL40" s="67"/>
      <c r="AM40" s="67"/>
      <c r="AN40" s="18"/>
      <c r="AO40" s="65"/>
      <c r="AP40" s="19"/>
      <c r="AQ40" s="63"/>
      <c r="AR40" s="18"/>
      <c r="AS40" s="18"/>
      <c r="AT40" s="18"/>
      <c r="AU40" s="18"/>
      <c r="AV40" s="18"/>
      <c r="AW40" s="18"/>
      <c r="AX40" s="18"/>
      <c r="AY40" s="18"/>
      <c r="AZ40" s="18"/>
      <c r="BA40" s="67"/>
      <c r="BB40" s="67"/>
      <c r="BC40" s="67"/>
      <c r="BD40" s="67"/>
      <c r="BE40" s="67"/>
      <c r="BF40" s="67"/>
      <c r="BG40" s="67"/>
      <c r="BH40" s="18"/>
      <c r="BI40" s="65"/>
      <c r="BJ40" s="68"/>
      <c r="BK40" s="1"/>
      <c r="BL40" s="1"/>
    </row>
    <row r="41" spans="1:64" ht="17.25" customHeight="1">
      <c r="A41" s="1"/>
      <c r="B41" s="1"/>
      <c r="C41" s="491"/>
      <c r="D41" s="492"/>
      <c r="E41" s="495" t="s">
        <v>6</v>
      </c>
      <c r="F41" s="496"/>
      <c r="G41" s="496"/>
      <c r="H41" s="496"/>
      <c r="I41" s="496"/>
      <c r="J41" s="496"/>
      <c r="K41" s="29" t="s">
        <v>161</v>
      </c>
      <c r="L41" s="69"/>
      <c r="M41" s="69"/>
      <c r="N41" s="569">
        <f>IF('入力シート'!F36="","",'入力シート'!F36)</f>
        <v>0</v>
      </c>
      <c r="O41" s="569"/>
      <c r="P41" s="569"/>
      <c r="Q41" s="569"/>
      <c r="R41" s="569"/>
      <c r="S41" s="569"/>
      <c r="T41" s="569"/>
      <c r="U41" s="569"/>
      <c r="V41" s="569"/>
      <c r="W41" s="32" t="s">
        <v>35</v>
      </c>
      <c r="X41" s="32"/>
      <c r="Y41" s="29" t="s">
        <v>162</v>
      </c>
      <c r="Z41" s="69"/>
      <c r="AA41" s="69"/>
      <c r="AB41" s="69"/>
      <c r="AC41" s="69"/>
      <c r="AD41" s="69"/>
      <c r="AE41" s="69"/>
      <c r="AF41" s="569">
        <f>'入力シート'!M36</f>
        <v>0</v>
      </c>
      <c r="AG41" s="569"/>
      <c r="AH41" s="569"/>
      <c r="AI41" s="569"/>
      <c r="AJ41" s="569"/>
      <c r="AK41" s="569"/>
      <c r="AL41" s="569"/>
      <c r="AM41" s="569"/>
      <c r="AN41" s="69"/>
      <c r="AO41" s="32" t="s">
        <v>35</v>
      </c>
      <c r="AP41" s="51"/>
      <c r="AQ41" s="29" t="s">
        <v>163</v>
      </c>
      <c r="AR41" s="32"/>
      <c r="AS41" s="32"/>
      <c r="AT41" s="32"/>
      <c r="AU41" s="32"/>
      <c r="AV41" s="32"/>
      <c r="AW41" s="69"/>
      <c r="AX41" s="69"/>
      <c r="AY41" s="69"/>
      <c r="AZ41" s="69"/>
      <c r="BA41" s="569">
        <f>N41+AF41</f>
        <v>0</v>
      </c>
      <c r="BB41" s="569"/>
      <c r="BC41" s="569"/>
      <c r="BD41" s="569"/>
      <c r="BE41" s="569"/>
      <c r="BF41" s="569"/>
      <c r="BG41" s="569"/>
      <c r="BH41" s="69"/>
      <c r="BI41" s="32" t="s">
        <v>35</v>
      </c>
      <c r="BJ41" s="70"/>
      <c r="BK41" s="1"/>
      <c r="BL41" s="1"/>
    </row>
    <row r="42" spans="1:64" ht="14.25" customHeight="1">
      <c r="A42" s="1"/>
      <c r="B42" s="1"/>
      <c r="C42" s="491"/>
      <c r="D42" s="492"/>
      <c r="E42" s="71"/>
      <c r="F42" s="72"/>
      <c r="G42" s="72"/>
      <c r="H42" s="72"/>
      <c r="I42" s="72"/>
      <c r="J42" s="73"/>
      <c r="K42" s="54" t="s">
        <v>164</v>
      </c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3"/>
      <c r="Y42" s="55" t="s">
        <v>162</v>
      </c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54" t="s">
        <v>165</v>
      </c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4"/>
      <c r="BK42" s="1"/>
      <c r="BL42" s="1"/>
    </row>
    <row r="43" spans="1:64" ht="17.25" customHeight="1">
      <c r="A43" s="1"/>
      <c r="B43" s="1"/>
      <c r="C43" s="491"/>
      <c r="D43" s="492"/>
      <c r="E43" s="495" t="s">
        <v>119</v>
      </c>
      <c r="F43" s="496"/>
      <c r="G43" s="496"/>
      <c r="H43" s="496"/>
      <c r="I43" s="496"/>
      <c r="J43" s="497"/>
      <c r="K43" s="50"/>
      <c r="L43" s="69"/>
      <c r="M43" s="69"/>
      <c r="N43" s="569">
        <f>IF('入力シート'!F37="","",'入力シート'!F37)</f>
      </c>
      <c r="O43" s="569"/>
      <c r="P43" s="569"/>
      <c r="Q43" s="569"/>
      <c r="R43" s="569"/>
      <c r="S43" s="569"/>
      <c r="T43" s="569"/>
      <c r="U43" s="569"/>
      <c r="V43" s="569"/>
      <c r="W43" s="32" t="s">
        <v>166</v>
      </c>
      <c r="X43" s="51"/>
      <c r="Y43" s="69"/>
      <c r="Z43" s="69"/>
      <c r="AA43" s="69"/>
      <c r="AB43" s="69"/>
      <c r="AC43" s="69"/>
      <c r="AD43" s="69"/>
      <c r="AE43" s="69"/>
      <c r="AF43" s="569">
        <f>IF('入力シート'!M37="","",'入力シート'!M37)</f>
        <v>0</v>
      </c>
      <c r="AG43" s="569"/>
      <c r="AH43" s="569"/>
      <c r="AI43" s="569"/>
      <c r="AJ43" s="569"/>
      <c r="AK43" s="569"/>
      <c r="AL43" s="569"/>
      <c r="AM43" s="569"/>
      <c r="AN43" s="69"/>
      <c r="AO43" s="32" t="s">
        <v>166</v>
      </c>
      <c r="AP43" s="69"/>
      <c r="AQ43" s="50"/>
      <c r="AR43" s="69"/>
      <c r="AS43" s="69"/>
      <c r="AT43" s="69"/>
      <c r="AU43" s="69"/>
      <c r="AV43" s="69"/>
      <c r="AW43" s="69"/>
      <c r="AX43" s="69"/>
      <c r="AY43" s="69"/>
      <c r="AZ43" s="69"/>
      <c r="BA43" s="569">
        <f>IF('入力シート'!V37="","",'入力シート'!V37)</f>
      </c>
      <c r="BB43" s="569"/>
      <c r="BC43" s="569"/>
      <c r="BD43" s="569"/>
      <c r="BE43" s="569"/>
      <c r="BF43" s="569"/>
      <c r="BG43" s="569"/>
      <c r="BH43" s="69"/>
      <c r="BI43" s="32" t="s">
        <v>166</v>
      </c>
      <c r="BJ43" s="70"/>
      <c r="BK43" s="1"/>
      <c r="BL43" s="1"/>
    </row>
    <row r="44" spans="1:64" ht="17.25" customHeight="1">
      <c r="A44" s="1"/>
      <c r="B44" s="1"/>
      <c r="C44" s="491"/>
      <c r="D44" s="492"/>
      <c r="E44" s="498" t="s">
        <v>123</v>
      </c>
      <c r="F44" s="499"/>
      <c r="G44" s="499"/>
      <c r="H44" s="499"/>
      <c r="I44" s="499"/>
      <c r="J44" s="500"/>
      <c r="K44" s="521" t="s">
        <v>120</v>
      </c>
      <c r="L44" s="522"/>
      <c r="M44" s="522"/>
      <c r="N44" s="522"/>
      <c r="O44" s="522"/>
      <c r="P44" s="522"/>
      <c r="Q44" s="522"/>
      <c r="R44" s="522"/>
      <c r="S44" s="522"/>
      <c r="T44" s="522"/>
      <c r="U44" s="522"/>
      <c r="V44" s="522"/>
      <c r="W44" s="522"/>
      <c r="X44" s="522"/>
      <c r="Y44" s="522"/>
      <c r="Z44" s="522"/>
      <c r="AA44" s="522"/>
      <c r="AB44" s="522"/>
      <c r="AC44" s="522"/>
      <c r="AD44" s="522"/>
      <c r="AE44" s="522"/>
      <c r="AF44" s="522"/>
      <c r="AG44" s="523"/>
      <c r="AH44" s="26" t="s">
        <v>121</v>
      </c>
      <c r="AI44" s="27"/>
      <c r="AJ44" s="27"/>
      <c r="AK44" s="27"/>
      <c r="AL44" s="27"/>
      <c r="AM44" s="75"/>
      <c r="AN44" s="75"/>
      <c r="AO44" s="75"/>
      <c r="AP44" s="76"/>
      <c r="AQ44" s="562" t="s">
        <v>30</v>
      </c>
      <c r="AR44" s="499"/>
      <c r="AS44" s="499"/>
      <c r="AT44" s="563"/>
      <c r="AU44" s="499" t="str">
        <f>'入力シート'!X38</f>
        <v>□建築物上から地上部へ</v>
      </c>
      <c r="AV44" s="499"/>
      <c r="AW44" s="499"/>
      <c r="AX44" s="499"/>
      <c r="AY44" s="499"/>
      <c r="AZ44" s="499"/>
      <c r="BA44" s="499"/>
      <c r="BB44" s="499"/>
      <c r="BC44" s="499"/>
      <c r="BD44" s="499"/>
      <c r="BE44" s="499"/>
      <c r="BF44" s="499"/>
      <c r="BG44" s="499"/>
      <c r="BH44" s="499"/>
      <c r="BI44" s="499"/>
      <c r="BJ44" s="577"/>
      <c r="BK44" s="1"/>
      <c r="BL44" s="1"/>
    </row>
    <row r="45" spans="1:64" ht="4.5" customHeight="1">
      <c r="A45" s="1"/>
      <c r="B45" s="1"/>
      <c r="C45" s="491"/>
      <c r="D45" s="492"/>
      <c r="E45" s="501"/>
      <c r="F45" s="502"/>
      <c r="G45" s="502"/>
      <c r="H45" s="502"/>
      <c r="I45" s="502"/>
      <c r="J45" s="503"/>
      <c r="K45" s="512">
        <f>IF('入力シート'!E39="","",'入力シート'!E39)</f>
      </c>
      <c r="L45" s="513"/>
      <c r="M45" s="513"/>
      <c r="N45" s="513"/>
      <c r="O45" s="513"/>
      <c r="P45" s="513"/>
      <c r="Q45" s="513"/>
      <c r="R45" s="513"/>
      <c r="S45" s="513"/>
      <c r="T45" s="513"/>
      <c r="U45" s="513"/>
      <c r="V45" s="513"/>
      <c r="W45" s="513"/>
      <c r="X45" s="513"/>
      <c r="Y45" s="513"/>
      <c r="Z45" s="513"/>
      <c r="AA45" s="513"/>
      <c r="AB45" s="513"/>
      <c r="AC45" s="513"/>
      <c r="AD45" s="513"/>
      <c r="AE45" s="513"/>
      <c r="AF45" s="513"/>
      <c r="AG45" s="514"/>
      <c r="AH45" s="469">
        <f>IF('入力シート'!P39="","",'入力シート'!P39)</f>
      </c>
      <c r="AI45" s="470"/>
      <c r="AJ45" s="470"/>
      <c r="AK45" s="470"/>
      <c r="AL45" s="470"/>
      <c r="AM45" s="470"/>
      <c r="AN45" s="470"/>
      <c r="AO45" s="16"/>
      <c r="AP45" s="77"/>
      <c r="AQ45" s="564"/>
      <c r="AR45" s="502"/>
      <c r="AS45" s="502"/>
      <c r="AT45" s="565"/>
      <c r="AU45" s="502"/>
      <c r="AV45" s="502"/>
      <c r="AW45" s="502"/>
      <c r="AX45" s="502"/>
      <c r="AY45" s="502"/>
      <c r="AZ45" s="502"/>
      <c r="BA45" s="502"/>
      <c r="BB45" s="502"/>
      <c r="BC45" s="502"/>
      <c r="BD45" s="502"/>
      <c r="BE45" s="502"/>
      <c r="BF45" s="502"/>
      <c r="BG45" s="502"/>
      <c r="BH45" s="502"/>
      <c r="BI45" s="502"/>
      <c r="BJ45" s="578"/>
      <c r="BK45" s="1"/>
      <c r="BL45" s="1"/>
    </row>
    <row r="46" spans="1:64" ht="4.5" customHeight="1">
      <c r="A46" s="1"/>
      <c r="B46" s="1"/>
      <c r="C46" s="491"/>
      <c r="D46" s="492"/>
      <c r="E46" s="501"/>
      <c r="F46" s="502"/>
      <c r="G46" s="502"/>
      <c r="H46" s="502"/>
      <c r="I46" s="502"/>
      <c r="J46" s="503"/>
      <c r="K46" s="512"/>
      <c r="L46" s="513"/>
      <c r="M46" s="513"/>
      <c r="N46" s="513"/>
      <c r="O46" s="513"/>
      <c r="P46" s="513"/>
      <c r="Q46" s="513"/>
      <c r="R46" s="513"/>
      <c r="S46" s="513"/>
      <c r="T46" s="513"/>
      <c r="U46" s="513"/>
      <c r="V46" s="513"/>
      <c r="W46" s="513"/>
      <c r="X46" s="513"/>
      <c r="Y46" s="513"/>
      <c r="Z46" s="513"/>
      <c r="AA46" s="513"/>
      <c r="AB46" s="513"/>
      <c r="AC46" s="513"/>
      <c r="AD46" s="513"/>
      <c r="AE46" s="513"/>
      <c r="AF46" s="513"/>
      <c r="AG46" s="514"/>
      <c r="AH46" s="469"/>
      <c r="AI46" s="470"/>
      <c r="AJ46" s="470"/>
      <c r="AK46" s="470"/>
      <c r="AL46" s="470"/>
      <c r="AM46" s="470"/>
      <c r="AN46" s="470"/>
      <c r="AO46" s="16"/>
      <c r="AP46" s="77"/>
      <c r="AQ46" s="564" t="s">
        <v>31</v>
      </c>
      <c r="AR46" s="502"/>
      <c r="AS46" s="502"/>
      <c r="AT46" s="565"/>
      <c r="AU46" s="502" t="str">
        <f>'入力シート'!X39</f>
        <v>□地上部から建築物上へ</v>
      </c>
      <c r="AV46" s="502"/>
      <c r="AW46" s="502"/>
      <c r="AX46" s="502"/>
      <c r="AY46" s="502"/>
      <c r="AZ46" s="502"/>
      <c r="BA46" s="502"/>
      <c r="BB46" s="502"/>
      <c r="BC46" s="502"/>
      <c r="BD46" s="502"/>
      <c r="BE46" s="502"/>
      <c r="BF46" s="502"/>
      <c r="BG46" s="502"/>
      <c r="BH46" s="502"/>
      <c r="BI46" s="502"/>
      <c r="BJ46" s="578"/>
      <c r="BK46" s="1"/>
      <c r="BL46" s="1"/>
    </row>
    <row r="47" spans="1:64" ht="15" customHeight="1">
      <c r="A47" s="1"/>
      <c r="B47" s="1"/>
      <c r="C47" s="493"/>
      <c r="D47" s="494"/>
      <c r="E47" s="495"/>
      <c r="F47" s="496"/>
      <c r="G47" s="496"/>
      <c r="H47" s="496"/>
      <c r="I47" s="496"/>
      <c r="J47" s="497"/>
      <c r="K47" s="515"/>
      <c r="L47" s="516"/>
      <c r="M47" s="516"/>
      <c r="N47" s="516"/>
      <c r="O47" s="516"/>
      <c r="P47" s="516"/>
      <c r="Q47" s="516"/>
      <c r="R47" s="516"/>
      <c r="S47" s="516"/>
      <c r="T47" s="516"/>
      <c r="U47" s="516"/>
      <c r="V47" s="516"/>
      <c r="W47" s="516"/>
      <c r="X47" s="516"/>
      <c r="Y47" s="516"/>
      <c r="Z47" s="516"/>
      <c r="AA47" s="516"/>
      <c r="AB47" s="516"/>
      <c r="AC47" s="516"/>
      <c r="AD47" s="516"/>
      <c r="AE47" s="516"/>
      <c r="AF47" s="516"/>
      <c r="AG47" s="517"/>
      <c r="AH47" s="471"/>
      <c r="AI47" s="472"/>
      <c r="AJ47" s="472"/>
      <c r="AK47" s="472"/>
      <c r="AL47" s="472"/>
      <c r="AM47" s="472"/>
      <c r="AN47" s="472"/>
      <c r="AO47" s="32" t="s">
        <v>167</v>
      </c>
      <c r="AP47" s="51"/>
      <c r="AQ47" s="557"/>
      <c r="AR47" s="496"/>
      <c r="AS47" s="496"/>
      <c r="AT47" s="566"/>
      <c r="AU47" s="496"/>
      <c r="AV47" s="496"/>
      <c r="AW47" s="496"/>
      <c r="AX47" s="496"/>
      <c r="AY47" s="496"/>
      <c r="AZ47" s="496"/>
      <c r="BA47" s="496"/>
      <c r="BB47" s="496"/>
      <c r="BC47" s="496"/>
      <c r="BD47" s="496"/>
      <c r="BE47" s="496"/>
      <c r="BF47" s="496"/>
      <c r="BG47" s="496"/>
      <c r="BH47" s="496"/>
      <c r="BI47" s="496"/>
      <c r="BJ47" s="579"/>
      <c r="BK47" s="1"/>
      <c r="BL47" s="1"/>
    </row>
    <row r="48" spans="1:64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1:64" ht="18.75" customHeight="1">
      <c r="A49" s="1"/>
      <c r="B49" s="233"/>
      <c r="C49" s="233"/>
      <c r="D49" s="7" t="s">
        <v>271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 t="str">
        <f>IF('入力シート'!I42="","",'入力シート'!I42)</f>
        <v>☐ 検討済み[上記合計緑化面積⑥のうち、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473">
        <f>IF('入力シート'!T42="","",'入力シート'!T42)</f>
      </c>
      <c r="AR49" s="473"/>
      <c r="AS49" s="473"/>
      <c r="AT49" s="473"/>
      <c r="AU49" s="473"/>
      <c r="AV49" s="473"/>
      <c r="AW49" s="1" t="s">
        <v>272</v>
      </c>
      <c r="AX49" s="1"/>
      <c r="AY49" s="1"/>
      <c r="AZ49" s="473">
        <f>IF('入力シート'!X42="","",'入力シート'!X42)</f>
      </c>
      <c r="BA49" s="473"/>
      <c r="BB49" s="473"/>
      <c r="BC49" s="1" t="s">
        <v>273</v>
      </c>
      <c r="BD49" s="1"/>
      <c r="BE49" s="1"/>
      <c r="BF49" s="1"/>
      <c r="BG49" s="1"/>
      <c r="BH49" s="1"/>
      <c r="BI49" s="1"/>
      <c r="BJ49" s="1"/>
      <c r="BK49" s="1"/>
      <c r="BL49" s="1"/>
    </row>
    <row r="50" spans="1:64" ht="18.75" customHeight="1">
      <c r="A50" s="1"/>
      <c r="B50" s="1"/>
      <c r="C50" s="1"/>
      <c r="D50" s="4" t="s">
        <v>232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3"/>
      <c r="T50" s="180"/>
      <c r="U50" s="180"/>
      <c r="V50" s="180"/>
      <c r="W50" s="180"/>
      <c r="X50" s="180"/>
      <c r="Y50" s="180"/>
      <c r="Z50" s="180"/>
      <c r="AA50" s="180"/>
      <c r="AB50" s="508">
        <f>IF('入力シート'!L43="","",'入力シート'!L43)</f>
      </c>
      <c r="AC50" s="508"/>
      <c r="AD50" s="508"/>
      <c r="AE50" s="508"/>
      <c r="AF50" s="508"/>
      <c r="AG50" s="508"/>
      <c r="AH50" s="508"/>
      <c r="AI50" s="508"/>
      <c r="AJ50" s="508"/>
      <c r="AK50" s="508"/>
      <c r="AL50" s="508"/>
      <c r="AM50" s="508"/>
      <c r="AN50" s="3"/>
      <c r="AO50" s="3"/>
      <c r="AP50" s="3"/>
      <c r="AQ50" s="3"/>
      <c r="AR50" s="474">
        <f>IF('入力シート'!T43="","",'入力シート'!T43)</f>
      </c>
      <c r="AS50" s="474"/>
      <c r="AT50" s="474"/>
      <c r="AU50" s="474"/>
      <c r="AV50" s="474"/>
      <c r="AW50" s="474"/>
      <c r="AX50" s="474"/>
      <c r="AY50" s="1" t="s">
        <v>181</v>
      </c>
      <c r="AZ50" s="1"/>
      <c r="BA50" s="453">
        <f>IF('入力シート'!Y43="","",'入力シート'!Y43)</f>
      </c>
      <c r="BB50" s="453"/>
      <c r="BC50" s="453"/>
      <c r="BD50" s="453"/>
      <c r="BE50" s="453"/>
      <c r="BF50" s="453"/>
      <c r="BG50" s="453"/>
      <c r="BH50" s="453"/>
      <c r="BI50" s="453"/>
      <c r="BJ50" s="1"/>
      <c r="BK50" s="1"/>
      <c r="BL50" s="1"/>
    </row>
    <row r="51" spans="1:64" ht="18.75" customHeight="1">
      <c r="A51" s="1"/>
      <c r="B51" s="1"/>
      <c r="C51" s="1"/>
      <c r="D51" s="4" t="s">
        <v>234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3"/>
      <c r="T51" s="180"/>
      <c r="U51" s="180"/>
      <c r="V51" s="180"/>
      <c r="W51" s="180"/>
      <c r="X51" s="180"/>
      <c r="Y51" s="180"/>
      <c r="Z51" s="180"/>
      <c r="AA51" s="180"/>
      <c r="AB51" s="508">
        <f>IF('入力シート'!L45="","",'入力シート'!L45)</f>
      </c>
      <c r="AC51" s="508"/>
      <c r="AD51" s="508"/>
      <c r="AE51" s="508"/>
      <c r="AF51" s="508"/>
      <c r="AG51" s="508"/>
      <c r="AH51" s="508"/>
      <c r="AI51" s="508"/>
      <c r="AJ51" s="508"/>
      <c r="AK51" s="508"/>
      <c r="AL51" s="508"/>
      <c r="AM51" s="508"/>
      <c r="AN51" s="3"/>
      <c r="AO51" s="3"/>
      <c r="AP51" s="3"/>
      <c r="AQ51" s="3"/>
      <c r="AR51" s="474">
        <f>IF('入力シート'!T45="","",'入力シート'!T45)</f>
      </c>
      <c r="AS51" s="474"/>
      <c r="AT51" s="474"/>
      <c r="AU51" s="474"/>
      <c r="AV51" s="474"/>
      <c r="AW51" s="474"/>
      <c r="AX51" s="474"/>
      <c r="AY51" s="1" t="s">
        <v>181</v>
      </c>
      <c r="AZ51" s="1"/>
      <c r="BA51" s="453">
        <f>IF('入力シート'!Y44="","",'入力シート'!Y44)</f>
      </c>
      <c r="BB51" s="453"/>
      <c r="BC51" s="453"/>
      <c r="BD51" s="453"/>
      <c r="BE51" s="453"/>
      <c r="BF51" s="453"/>
      <c r="BG51" s="453"/>
      <c r="BH51" s="453"/>
      <c r="BI51" s="453"/>
      <c r="BJ51" s="1"/>
      <c r="BK51" s="1"/>
      <c r="BL51" s="1"/>
    </row>
    <row r="52" spans="1:64" ht="18.75" customHeight="1">
      <c r="A52" s="1"/>
      <c r="B52" s="1"/>
      <c r="C52" s="1"/>
      <c r="D52" s="4" t="s">
        <v>233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3"/>
      <c r="T52" s="180"/>
      <c r="U52" s="180"/>
      <c r="V52" s="180"/>
      <c r="W52" s="180"/>
      <c r="X52" s="180"/>
      <c r="Y52" s="180"/>
      <c r="Z52" s="180"/>
      <c r="AA52" s="180"/>
      <c r="AB52" s="508">
        <f>IF('入力シート'!L47="","",'入力シート'!L47)</f>
      </c>
      <c r="AC52" s="508"/>
      <c r="AD52" s="508"/>
      <c r="AE52" s="508"/>
      <c r="AF52" s="508"/>
      <c r="AG52" s="508"/>
      <c r="AH52" s="508"/>
      <c r="AI52" s="508"/>
      <c r="AJ52" s="508"/>
      <c r="AK52" s="508"/>
      <c r="AL52" s="508"/>
      <c r="AM52" s="508"/>
      <c r="AN52" s="3"/>
      <c r="AO52" s="3"/>
      <c r="AP52" s="3"/>
      <c r="AQ52" s="3"/>
      <c r="AR52" s="474">
        <f>IF('入力シート'!T47="","",'入力シート'!T47)</f>
      </c>
      <c r="AS52" s="474"/>
      <c r="AT52" s="474"/>
      <c r="AU52" s="474"/>
      <c r="AV52" s="474"/>
      <c r="AW52" s="474"/>
      <c r="AX52" s="474"/>
      <c r="AY52" s="1" t="s">
        <v>181</v>
      </c>
      <c r="AZ52" s="1"/>
      <c r="BA52" s="453">
        <f>IF('入力シート'!Y44="","",'入力シート'!Y44)</f>
      </c>
      <c r="BB52" s="453"/>
      <c r="BC52" s="453"/>
      <c r="BD52" s="453"/>
      <c r="BE52" s="453"/>
      <c r="BF52" s="453"/>
      <c r="BG52" s="453"/>
      <c r="BH52" s="453"/>
      <c r="BI52" s="453"/>
      <c r="BJ52" s="1"/>
      <c r="BK52" s="1"/>
      <c r="BL52" s="1"/>
    </row>
    <row r="53" spans="1:64" ht="16.5" customHeight="1">
      <c r="A53" s="1"/>
      <c r="B53" s="1"/>
      <c r="C53" s="1"/>
      <c r="D53" s="486" t="s">
        <v>194</v>
      </c>
      <c r="E53" s="488"/>
      <c r="F53" s="488"/>
      <c r="G53" s="488"/>
      <c r="H53" s="488"/>
      <c r="I53" s="488"/>
      <c r="J53" s="488"/>
      <c r="K53" s="488"/>
      <c r="L53" s="488"/>
      <c r="M53" s="488"/>
      <c r="N53" s="488"/>
      <c r="O53" s="488"/>
      <c r="P53" s="488"/>
      <c r="Q53" s="488"/>
      <c r="R53" s="488"/>
      <c r="S53" s="488"/>
      <c r="T53" s="488"/>
      <c r="U53" s="488"/>
      <c r="V53" s="488"/>
      <c r="W53" s="488"/>
      <c r="X53" s="488"/>
      <c r="Y53" s="488"/>
      <c r="Z53" s="488"/>
      <c r="AA53" s="178"/>
      <c r="AB53" s="508">
        <f>IF('入力シート'!L49="","",'入力シート'!L49)</f>
      </c>
      <c r="AC53" s="508"/>
      <c r="AD53" s="508"/>
      <c r="AE53" s="508"/>
      <c r="AF53" s="508"/>
      <c r="AG53" s="508"/>
      <c r="AH53" s="508"/>
      <c r="AI53" s="508"/>
      <c r="AJ53" s="508"/>
      <c r="AK53" s="508"/>
      <c r="AL53" s="508"/>
      <c r="AM53" s="508"/>
      <c r="AN53" s="159"/>
      <c r="AO53" s="171"/>
      <c r="AP53" s="171"/>
      <c r="AQ53" s="1"/>
      <c r="AR53" s="474">
        <f>IF('入力シート'!T49="","",'入力シート'!T49)</f>
      </c>
      <c r="AS53" s="474"/>
      <c r="AT53" s="474"/>
      <c r="AU53" s="474"/>
      <c r="AV53" s="474"/>
      <c r="AW53" s="474"/>
      <c r="AX53" s="474"/>
      <c r="AY53" s="1" t="s">
        <v>181</v>
      </c>
      <c r="AZ53" s="1"/>
      <c r="BA53" s="1"/>
      <c r="BB53" s="509">
        <f>IF('入力シート'!Y47="","",'入力シート'!Y47)</f>
      </c>
      <c r="BC53" s="509"/>
      <c r="BD53" s="509"/>
      <c r="BE53" s="509"/>
      <c r="BF53" s="509"/>
      <c r="BG53" s="509"/>
      <c r="BH53" s="1"/>
      <c r="BI53" s="1"/>
      <c r="BJ53" s="1"/>
      <c r="BK53" s="1"/>
      <c r="BL53" s="1"/>
    </row>
    <row r="54" spans="1:64" ht="16.5" customHeight="1">
      <c r="A54" s="1"/>
      <c r="B54" s="1"/>
      <c r="C54" s="1"/>
      <c r="D54" s="486" t="s">
        <v>248</v>
      </c>
      <c r="E54" s="488"/>
      <c r="F54" s="488"/>
      <c r="G54" s="488"/>
      <c r="H54" s="488"/>
      <c r="I54" s="488"/>
      <c r="J54" s="488"/>
      <c r="K54" s="488"/>
      <c r="L54" s="488"/>
      <c r="M54" s="488"/>
      <c r="N54" s="488"/>
      <c r="O54" s="488"/>
      <c r="P54" s="488"/>
      <c r="Q54" s="488"/>
      <c r="R54" s="488"/>
      <c r="S54" s="488"/>
      <c r="T54" s="488"/>
      <c r="U54" s="488"/>
      <c r="V54" s="488"/>
      <c r="W54" s="488"/>
      <c r="X54" s="488"/>
      <c r="Y54" s="488"/>
      <c r="Z54" s="488"/>
      <c r="AA54" s="178"/>
      <c r="AB54" s="508">
        <f>IF('入力シート'!L51="","",'入力シート'!L51)</f>
      </c>
      <c r="AC54" s="508"/>
      <c r="AD54" s="508"/>
      <c r="AE54" s="508"/>
      <c r="AF54" s="508"/>
      <c r="AG54" s="508"/>
      <c r="AH54" s="508"/>
      <c r="AI54" s="508"/>
      <c r="AJ54" s="508"/>
      <c r="AK54" s="508"/>
      <c r="AL54" s="508"/>
      <c r="AM54" s="508"/>
      <c r="AN54" s="159"/>
      <c r="AO54" s="171"/>
      <c r="AP54" s="171"/>
      <c r="AQ54" s="1"/>
      <c r="AR54" s="474">
        <f>IF('入力シート'!T51="","",'入力シート'!T51)</f>
      </c>
      <c r="AS54" s="474"/>
      <c r="AT54" s="474"/>
      <c r="AU54" s="474"/>
      <c r="AV54" s="474"/>
      <c r="AW54" s="474"/>
      <c r="AX54" s="474"/>
      <c r="AY54" s="1" t="s">
        <v>181</v>
      </c>
      <c r="AZ54" s="1"/>
      <c r="BA54" s="1"/>
      <c r="BB54" s="173"/>
      <c r="BC54" s="173"/>
      <c r="BD54" s="173"/>
      <c r="BE54" s="173"/>
      <c r="BF54" s="173"/>
      <c r="BG54" s="173"/>
      <c r="BH54" s="1"/>
      <c r="BI54" s="1"/>
      <c r="BJ54" s="1"/>
      <c r="BK54" s="1"/>
      <c r="BL54" s="1"/>
    </row>
    <row r="55" spans="1:64" ht="5.25" customHeight="1">
      <c r="A55" s="1"/>
      <c r="B55" s="1"/>
      <c r="C55" s="1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59"/>
      <c r="AO55" s="171"/>
      <c r="AP55" s="171"/>
      <c r="AQ55" s="1"/>
      <c r="AR55" s="172"/>
      <c r="AS55" s="172"/>
      <c r="AT55" s="172"/>
      <c r="AU55" s="172"/>
      <c r="AV55" s="172"/>
      <c r="AW55" s="172"/>
      <c r="AX55" s="172"/>
      <c r="AY55" s="1"/>
      <c r="AZ55" s="1"/>
      <c r="BA55" s="1"/>
      <c r="BB55" s="173"/>
      <c r="BC55" s="173"/>
      <c r="BD55" s="173"/>
      <c r="BE55" s="173"/>
      <c r="BF55" s="173"/>
      <c r="BG55" s="173"/>
      <c r="BH55" s="1"/>
      <c r="BI55" s="1"/>
      <c r="BJ55" s="1"/>
      <c r="BK55" s="1"/>
      <c r="BL55" s="1"/>
    </row>
    <row r="56" spans="1:64" ht="22.5" customHeight="1">
      <c r="A56" s="1"/>
      <c r="B56" s="1"/>
      <c r="C56" s="448" t="s">
        <v>211</v>
      </c>
      <c r="D56" s="448"/>
      <c r="E56" s="448"/>
      <c r="F56" s="448"/>
      <c r="G56" s="448"/>
      <c r="H56" s="448"/>
      <c r="I56" s="448"/>
      <c r="J56" s="448"/>
      <c r="K56" s="448"/>
      <c r="L56" s="448"/>
      <c r="M56" s="448"/>
      <c r="N56" s="448"/>
      <c r="O56" s="448"/>
      <c r="P56" s="1"/>
      <c r="Q56" s="1"/>
      <c r="R56" s="524" t="s">
        <v>187</v>
      </c>
      <c r="S56" s="525"/>
      <c r="T56" s="525"/>
      <c r="U56" s="525"/>
      <c r="V56" s="525"/>
      <c r="W56" s="525"/>
      <c r="X56" s="525"/>
      <c r="Y56" s="525"/>
      <c r="Z56" s="525"/>
      <c r="AA56" s="525"/>
      <c r="AB56" s="525"/>
      <c r="AC56" s="525"/>
      <c r="AD56" s="526"/>
      <c r="AE56" s="170"/>
      <c r="AF56" s="170"/>
      <c r="AG56" s="524" t="s">
        <v>189</v>
      </c>
      <c r="AH56" s="525"/>
      <c r="AI56" s="525"/>
      <c r="AJ56" s="525"/>
      <c r="AK56" s="525"/>
      <c r="AL56" s="525"/>
      <c r="AM56" s="525"/>
      <c r="AN56" s="525"/>
      <c r="AO56" s="525"/>
      <c r="AP56" s="525"/>
      <c r="AQ56" s="525"/>
      <c r="AR56" s="525"/>
      <c r="AS56" s="526"/>
      <c r="AT56" s="172"/>
      <c r="AU56" s="172"/>
      <c r="AV56" s="448" t="s">
        <v>252</v>
      </c>
      <c r="AW56" s="448"/>
      <c r="AX56" s="448"/>
      <c r="AY56" s="448"/>
      <c r="AZ56" s="448"/>
      <c r="BA56" s="448"/>
      <c r="BB56" s="448"/>
      <c r="BC56" s="448"/>
      <c r="BD56" s="448"/>
      <c r="BE56" s="448"/>
      <c r="BF56" s="448"/>
      <c r="BG56" s="448"/>
      <c r="BH56" s="448"/>
      <c r="BI56" s="1"/>
      <c r="BJ56" s="1"/>
      <c r="BK56" s="1"/>
      <c r="BL56" s="1"/>
    </row>
    <row r="57" spans="1:64" ht="22.5" customHeight="1">
      <c r="A57" s="1"/>
      <c r="B57" s="1"/>
      <c r="C57" s="506" t="s">
        <v>239</v>
      </c>
      <c r="D57" s="506"/>
      <c r="E57" s="506"/>
      <c r="F57" s="506"/>
      <c r="G57" s="506"/>
      <c r="H57" s="452">
        <f>IF('入力シート'!N54="","",'入力シート'!N54)</f>
      </c>
      <c r="I57" s="452"/>
      <c r="J57" s="452"/>
      <c r="K57" s="452"/>
      <c r="L57" s="452"/>
      <c r="M57" s="452"/>
      <c r="N57" s="452"/>
      <c r="O57" s="452"/>
      <c r="P57" s="1"/>
      <c r="Q57" s="1"/>
      <c r="R57" s="458" t="s">
        <v>251</v>
      </c>
      <c r="S57" s="459"/>
      <c r="T57" s="459"/>
      <c r="U57" s="459"/>
      <c r="V57" s="460"/>
      <c r="W57" s="466">
        <f>IF('入力シート'!Z54="","",'入力シート'!Z54)</f>
      </c>
      <c r="X57" s="467"/>
      <c r="Y57" s="467"/>
      <c r="Z57" s="467"/>
      <c r="AA57" s="467"/>
      <c r="AB57" s="467"/>
      <c r="AC57" s="467"/>
      <c r="AD57" s="468"/>
      <c r="AE57" s="170"/>
      <c r="AF57" s="170"/>
      <c r="AG57" s="454" t="s">
        <v>243</v>
      </c>
      <c r="AH57" s="455"/>
      <c r="AI57" s="455"/>
      <c r="AJ57" s="455"/>
      <c r="AK57" s="456"/>
      <c r="AL57" s="449">
        <f>IF('入力シート'!F53="","",'入力シート'!F53)</f>
        <v>1</v>
      </c>
      <c r="AM57" s="450"/>
      <c r="AN57" s="450"/>
      <c r="AO57" s="450"/>
      <c r="AP57" s="450"/>
      <c r="AQ57" s="450"/>
      <c r="AR57" s="450"/>
      <c r="AS57" s="451"/>
      <c r="AT57" s="172"/>
      <c r="AU57" s="172"/>
      <c r="AV57" s="454" t="s">
        <v>253</v>
      </c>
      <c r="AW57" s="455"/>
      <c r="AX57" s="455"/>
      <c r="AY57" s="455"/>
      <c r="AZ57" s="456"/>
      <c r="BA57" s="452">
        <f>IF('入力シート'!F59="","",'入力シート'!F59)</f>
      </c>
      <c r="BB57" s="452"/>
      <c r="BC57" s="452"/>
      <c r="BD57" s="452"/>
      <c r="BE57" s="452"/>
      <c r="BF57" s="452"/>
      <c r="BG57" s="452"/>
      <c r="BH57" s="452"/>
      <c r="BI57" s="1"/>
      <c r="BJ57" s="1"/>
      <c r="BK57" s="1"/>
      <c r="BL57" s="1"/>
    </row>
    <row r="58" spans="1:64" ht="22.5" customHeight="1">
      <c r="A58" s="1"/>
      <c r="B58" s="1"/>
      <c r="C58" s="506" t="s">
        <v>259</v>
      </c>
      <c r="D58" s="506"/>
      <c r="E58" s="506"/>
      <c r="F58" s="506"/>
      <c r="G58" s="506"/>
      <c r="H58" s="452">
        <f>IF('入力シート'!N55="","",'入力シート'!N55)</f>
      </c>
      <c r="I58" s="452"/>
      <c r="J58" s="452"/>
      <c r="K58" s="452"/>
      <c r="L58" s="452"/>
      <c r="M58" s="452"/>
      <c r="N58" s="452"/>
      <c r="O58" s="452"/>
      <c r="P58" s="1"/>
      <c r="Q58" s="1"/>
      <c r="R58" s="458" t="s">
        <v>258</v>
      </c>
      <c r="S58" s="459"/>
      <c r="T58" s="459"/>
      <c r="U58" s="459"/>
      <c r="V58" s="460"/>
      <c r="W58" s="466" t="str">
        <f>IF('入力シート'!Z55="","",'入力シート'!Z55)</f>
        <v>なし</v>
      </c>
      <c r="X58" s="467"/>
      <c r="Y58" s="467"/>
      <c r="Z58" s="467"/>
      <c r="AA58" s="467"/>
      <c r="AB58" s="467"/>
      <c r="AC58" s="467"/>
      <c r="AD58" s="468"/>
      <c r="AE58" s="170"/>
      <c r="AF58" s="170"/>
      <c r="AG58" s="454" t="s">
        <v>254</v>
      </c>
      <c r="AH58" s="455"/>
      <c r="AI58" s="455"/>
      <c r="AJ58" s="455"/>
      <c r="AK58" s="456"/>
      <c r="AL58" s="449">
        <f>IF('入力シート'!F54="","",'入力シート'!F54)</f>
      </c>
      <c r="AM58" s="450"/>
      <c r="AN58" s="450"/>
      <c r="AO58" s="450"/>
      <c r="AP58" s="450"/>
      <c r="AQ58" s="450"/>
      <c r="AR58" s="450"/>
      <c r="AS58" s="451"/>
      <c r="AT58" s="172"/>
      <c r="AU58" s="172"/>
      <c r="AV58" s="454" t="s">
        <v>249</v>
      </c>
      <c r="AW58" s="455"/>
      <c r="AX58" s="455"/>
      <c r="AY58" s="455"/>
      <c r="AZ58" s="456"/>
      <c r="BA58" s="457">
        <f>IF('入力シート'!F60="","",'入力シート'!F60)</f>
      </c>
      <c r="BB58" s="457"/>
      <c r="BC58" s="457"/>
      <c r="BD58" s="457"/>
      <c r="BE58" s="457"/>
      <c r="BF58" s="457"/>
      <c r="BG58" s="457"/>
      <c r="BH58" s="457"/>
      <c r="BI58" s="1"/>
      <c r="BJ58" s="1"/>
      <c r="BK58" s="1"/>
      <c r="BL58" s="1"/>
    </row>
    <row r="59" spans="1:64" s="175" customFormat="1" ht="22.5" customHeight="1">
      <c r="A59" s="174"/>
      <c r="B59" s="174"/>
      <c r="C59" s="506" t="s">
        <v>240</v>
      </c>
      <c r="D59" s="506"/>
      <c r="E59" s="506"/>
      <c r="F59" s="506"/>
      <c r="G59" s="506"/>
      <c r="H59" s="452">
        <f>IF('入力シート'!N56="","",'入力シート'!N56)</f>
      </c>
      <c r="I59" s="452"/>
      <c r="J59" s="452"/>
      <c r="K59" s="452"/>
      <c r="L59" s="452"/>
      <c r="M59" s="452"/>
      <c r="N59" s="452"/>
      <c r="O59" s="452"/>
      <c r="P59" s="174"/>
      <c r="Q59" s="174"/>
      <c r="R59" s="458" t="s">
        <v>241</v>
      </c>
      <c r="S59" s="459"/>
      <c r="T59" s="459"/>
      <c r="U59" s="459"/>
      <c r="V59" s="460"/>
      <c r="W59" s="466">
        <f>IF('入力シート'!Z56="","",'入力シート'!Z56)</f>
      </c>
      <c r="X59" s="467"/>
      <c r="Y59" s="467"/>
      <c r="Z59" s="467"/>
      <c r="AA59" s="467"/>
      <c r="AB59" s="467"/>
      <c r="AC59" s="467"/>
      <c r="AD59" s="468"/>
      <c r="AE59" s="174"/>
      <c r="AF59" s="174"/>
      <c r="AG59" s="454" t="s">
        <v>244</v>
      </c>
      <c r="AH59" s="455"/>
      <c r="AI59" s="455"/>
      <c r="AJ59" s="455"/>
      <c r="AK59" s="456"/>
      <c r="AL59" s="449">
        <f>IF('入力シート'!F55="","",'入力シート'!F55)</f>
      </c>
      <c r="AM59" s="450"/>
      <c r="AN59" s="450"/>
      <c r="AO59" s="450"/>
      <c r="AP59" s="450"/>
      <c r="AQ59" s="450"/>
      <c r="AR59" s="450"/>
      <c r="AS59" s="451"/>
      <c r="AT59" s="174"/>
      <c r="AU59" s="174"/>
      <c r="AV59" s="223"/>
      <c r="AW59" s="223"/>
      <c r="AX59" s="223"/>
      <c r="AY59" s="223"/>
      <c r="AZ59" s="223"/>
      <c r="BA59" s="223"/>
      <c r="BB59" s="223"/>
      <c r="BC59" s="223"/>
      <c r="BD59" s="223"/>
      <c r="BE59" s="223"/>
      <c r="BF59" s="223"/>
      <c r="BG59" s="223"/>
      <c r="BH59" s="223"/>
      <c r="BI59" s="174"/>
      <c r="BJ59" s="174"/>
      <c r="BK59" s="174"/>
      <c r="BL59" s="174"/>
    </row>
    <row r="60" spans="1:64" s="175" customFormat="1" ht="22.5" customHeight="1">
      <c r="A60" s="174"/>
      <c r="B60" s="174"/>
      <c r="C60" s="448" t="s">
        <v>231</v>
      </c>
      <c r="D60" s="448"/>
      <c r="E60" s="448"/>
      <c r="F60" s="448"/>
      <c r="G60" s="448"/>
      <c r="H60" s="448"/>
      <c r="I60" s="448"/>
      <c r="J60" s="448"/>
      <c r="K60" s="448"/>
      <c r="L60" s="448"/>
      <c r="M60" s="448"/>
      <c r="N60" s="448"/>
      <c r="O60" s="448"/>
      <c r="P60" s="174"/>
      <c r="Q60" s="174"/>
      <c r="R60" s="524" t="s">
        <v>242</v>
      </c>
      <c r="S60" s="525"/>
      <c r="T60" s="525"/>
      <c r="U60" s="525"/>
      <c r="V60" s="525"/>
      <c r="W60" s="525"/>
      <c r="X60" s="525"/>
      <c r="Y60" s="525"/>
      <c r="Z60" s="525"/>
      <c r="AA60" s="525"/>
      <c r="AB60" s="525"/>
      <c r="AC60" s="525"/>
      <c r="AD60" s="526"/>
      <c r="AE60" s="174"/>
      <c r="AF60" s="174"/>
      <c r="AG60" s="454" t="s">
        <v>190</v>
      </c>
      <c r="AH60" s="455"/>
      <c r="AI60" s="455"/>
      <c r="AJ60" s="455"/>
      <c r="AK60" s="456"/>
      <c r="AL60" s="449">
        <f>IF('入力シート'!F56="","",'入力シート'!F56)</f>
      </c>
      <c r="AM60" s="450"/>
      <c r="AN60" s="450"/>
      <c r="AO60" s="450"/>
      <c r="AP60" s="450"/>
      <c r="AQ60" s="450"/>
      <c r="AR60" s="450"/>
      <c r="AS60" s="451"/>
      <c r="AT60" s="174"/>
      <c r="AU60" s="174"/>
      <c r="AV60" s="505" t="s">
        <v>246</v>
      </c>
      <c r="AW60" s="505"/>
      <c r="AX60" s="505"/>
      <c r="AY60" s="505"/>
      <c r="AZ60" s="505"/>
      <c r="BA60" s="449" t="s">
        <v>245</v>
      </c>
      <c r="BB60" s="450"/>
      <c r="BC60" s="450"/>
      <c r="BD60" s="450"/>
      <c r="BE60" s="450"/>
      <c r="BF60" s="450"/>
      <c r="BG60" s="450"/>
      <c r="BH60" s="451"/>
      <c r="BI60" s="174"/>
      <c r="BJ60" s="174"/>
      <c r="BK60" s="174"/>
      <c r="BL60" s="174"/>
    </row>
    <row r="61" spans="2:62" ht="22.5" customHeight="1">
      <c r="B61" s="1"/>
      <c r="C61" s="448"/>
      <c r="D61" s="448"/>
      <c r="E61" s="448"/>
      <c r="F61" s="448"/>
      <c r="G61" s="448"/>
      <c r="H61" s="448"/>
      <c r="I61" s="448"/>
      <c r="J61" s="448"/>
      <c r="K61" s="448"/>
      <c r="L61" s="448"/>
      <c r="M61" s="448"/>
      <c r="N61" s="448"/>
      <c r="O61" s="448"/>
      <c r="P61" s="1"/>
      <c r="Q61" s="1"/>
      <c r="R61" s="588">
        <f>IF('入力シート'!W58="","",'入力シート'!W58)</f>
      </c>
      <c r="S61" s="589"/>
      <c r="T61" s="589"/>
      <c r="U61" s="589"/>
      <c r="V61" s="589"/>
      <c r="W61" s="589"/>
      <c r="X61" s="589"/>
      <c r="Y61" s="589"/>
      <c r="Z61" s="589"/>
      <c r="AA61" s="589"/>
      <c r="AB61" s="589"/>
      <c r="AC61" s="589"/>
      <c r="AD61" s="590"/>
      <c r="AE61" s="1"/>
      <c r="AF61" s="1"/>
      <c r="AG61" s="454" t="s">
        <v>186</v>
      </c>
      <c r="AH61" s="455"/>
      <c r="AI61" s="455"/>
      <c r="AJ61" s="455"/>
      <c r="AK61" s="456"/>
      <c r="AL61" s="449">
        <f>IF('入力シート'!F57="","",'入力シート'!F57)</f>
      </c>
      <c r="AM61" s="450"/>
      <c r="AN61" s="450"/>
      <c r="AO61" s="450"/>
      <c r="AP61" s="450"/>
      <c r="AQ61" s="450"/>
      <c r="AR61" s="450"/>
      <c r="AS61" s="451"/>
      <c r="AT61" s="1"/>
      <c r="AU61" s="1"/>
      <c r="AV61" s="221"/>
      <c r="AW61" s="221"/>
      <c r="AX61" s="221"/>
      <c r="AY61" s="221"/>
      <c r="AZ61" s="221"/>
      <c r="BA61" s="222"/>
      <c r="BB61" s="222"/>
      <c r="BC61" s="222"/>
      <c r="BD61" s="222"/>
      <c r="BE61" s="222"/>
      <c r="BF61" s="222"/>
      <c r="BG61" s="222"/>
      <c r="BH61" s="222"/>
      <c r="BI61" s="1"/>
      <c r="BJ61" s="1"/>
    </row>
    <row r="62" spans="2:62" ht="9.7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1:64" s="80" customFormat="1" ht="11.25">
      <c r="A63" s="79"/>
      <c r="B63" s="79"/>
      <c r="C63" s="79" t="s">
        <v>182</v>
      </c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</row>
    <row r="64" spans="1:64" s="80" customFormat="1" ht="11.25">
      <c r="A64" s="79"/>
      <c r="B64" s="79"/>
      <c r="C64" s="79"/>
      <c r="D64" s="79" t="s">
        <v>183</v>
      </c>
      <c r="E64" s="79"/>
      <c r="F64" s="447" t="s">
        <v>255</v>
      </c>
      <c r="G64" s="447"/>
      <c r="H64" s="447"/>
      <c r="I64" s="447"/>
      <c r="J64" s="447"/>
      <c r="K64" s="447"/>
      <c r="L64" s="447"/>
      <c r="M64" s="447"/>
      <c r="N64" s="447"/>
      <c r="O64" s="447"/>
      <c r="P64" s="447"/>
      <c r="Q64" s="447"/>
      <c r="R64" s="447"/>
      <c r="S64" s="447"/>
      <c r="T64" s="447"/>
      <c r="U64" s="447"/>
      <c r="V64" s="447"/>
      <c r="W64" s="447"/>
      <c r="X64" s="447"/>
      <c r="Y64" s="447"/>
      <c r="Z64" s="447"/>
      <c r="AA64" s="447"/>
      <c r="AB64" s="447"/>
      <c r="AC64" s="447"/>
      <c r="AD64" s="447"/>
      <c r="AE64" s="447"/>
      <c r="AF64" s="447"/>
      <c r="AG64" s="447"/>
      <c r="AH64" s="447"/>
      <c r="AI64" s="447"/>
      <c r="AJ64" s="447"/>
      <c r="AK64" s="447"/>
      <c r="AL64" s="447"/>
      <c r="AM64" s="447"/>
      <c r="AN64" s="447"/>
      <c r="AO64" s="447"/>
      <c r="AP64" s="447"/>
      <c r="AQ64" s="447"/>
      <c r="AR64" s="447"/>
      <c r="AS64" s="447"/>
      <c r="AT64" s="447"/>
      <c r="AU64" s="447"/>
      <c r="AV64" s="447"/>
      <c r="AW64" s="447"/>
      <c r="AX64" s="447"/>
      <c r="AY64" s="447"/>
      <c r="AZ64" s="447"/>
      <c r="BA64" s="447"/>
      <c r="BB64" s="447"/>
      <c r="BC64" s="447"/>
      <c r="BD64" s="447"/>
      <c r="BE64" s="447"/>
      <c r="BF64" s="447"/>
      <c r="BG64" s="447"/>
      <c r="BH64" s="447"/>
      <c r="BI64" s="447"/>
      <c r="BJ64" s="231"/>
      <c r="BK64" s="79"/>
      <c r="BL64" s="79"/>
    </row>
    <row r="65" spans="1:64" s="80" customFormat="1" ht="13.5" customHeight="1">
      <c r="A65" s="79"/>
      <c r="B65" s="79"/>
      <c r="C65" s="79"/>
      <c r="D65" s="79"/>
      <c r="E65" s="79"/>
      <c r="F65" s="447"/>
      <c r="G65" s="447"/>
      <c r="H65" s="447"/>
      <c r="I65" s="447"/>
      <c r="J65" s="447"/>
      <c r="K65" s="447"/>
      <c r="L65" s="447"/>
      <c r="M65" s="447"/>
      <c r="N65" s="447"/>
      <c r="O65" s="447"/>
      <c r="P65" s="447"/>
      <c r="Q65" s="447"/>
      <c r="R65" s="447"/>
      <c r="S65" s="447"/>
      <c r="T65" s="447"/>
      <c r="U65" s="447"/>
      <c r="V65" s="447"/>
      <c r="W65" s="447"/>
      <c r="X65" s="447"/>
      <c r="Y65" s="447"/>
      <c r="Z65" s="447"/>
      <c r="AA65" s="447"/>
      <c r="AB65" s="447"/>
      <c r="AC65" s="447"/>
      <c r="AD65" s="447"/>
      <c r="AE65" s="447"/>
      <c r="AF65" s="447"/>
      <c r="AG65" s="447"/>
      <c r="AH65" s="447"/>
      <c r="AI65" s="447"/>
      <c r="AJ65" s="447"/>
      <c r="AK65" s="447"/>
      <c r="AL65" s="447"/>
      <c r="AM65" s="447"/>
      <c r="AN65" s="447"/>
      <c r="AO65" s="447"/>
      <c r="AP65" s="447"/>
      <c r="AQ65" s="447"/>
      <c r="AR65" s="447"/>
      <c r="AS65" s="447"/>
      <c r="AT65" s="447"/>
      <c r="AU65" s="447"/>
      <c r="AV65" s="447"/>
      <c r="AW65" s="447"/>
      <c r="AX65" s="447"/>
      <c r="AY65" s="447"/>
      <c r="AZ65" s="447"/>
      <c r="BA65" s="447"/>
      <c r="BB65" s="447"/>
      <c r="BC65" s="447"/>
      <c r="BD65" s="447"/>
      <c r="BE65" s="447"/>
      <c r="BF65" s="447"/>
      <c r="BG65" s="447"/>
      <c r="BH65" s="447"/>
      <c r="BI65" s="447"/>
      <c r="BJ65" s="231"/>
      <c r="BK65" s="79"/>
      <c r="BL65" s="79"/>
    </row>
    <row r="66" spans="1:64" ht="12.75">
      <c r="A66" s="1"/>
      <c r="B66" s="1"/>
      <c r="C66" s="7"/>
      <c r="D66" s="7" t="s">
        <v>184</v>
      </c>
      <c r="E66" s="7"/>
      <c r="F66" s="447" t="s">
        <v>256</v>
      </c>
      <c r="G66" s="447"/>
      <c r="H66" s="447"/>
      <c r="I66" s="447"/>
      <c r="J66" s="447"/>
      <c r="K66" s="447"/>
      <c r="L66" s="447"/>
      <c r="M66" s="447"/>
      <c r="N66" s="447"/>
      <c r="O66" s="447"/>
      <c r="P66" s="447"/>
      <c r="Q66" s="447"/>
      <c r="R66" s="447"/>
      <c r="S66" s="447"/>
      <c r="T66" s="447"/>
      <c r="U66" s="447"/>
      <c r="V66" s="447"/>
      <c r="W66" s="447"/>
      <c r="X66" s="447"/>
      <c r="Y66" s="447"/>
      <c r="Z66" s="447"/>
      <c r="AA66" s="447"/>
      <c r="AB66" s="447"/>
      <c r="AC66" s="447"/>
      <c r="AD66" s="447"/>
      <c r="AE66" s="447"/>
      <c r="AF66" s="447"/>
      <c r="AG66" s="447"/>
      <c r="AH66" s="447"/>
      <c r="AI66" s="447"/>
      <c r="AJ66" s="447"/>
      <c r="AK66" s="447"/>
      <c r="AL66" s="447"/>
      <c r="AM66" s="447"/>
      <c r="AN66" s="447"/>
      <c r="AO66" s="447"/>
      <c r="AP66" s="447"/>
      <c r="AQ66" s="447"/>
      <c r="AR66" s="447"/>
      <c r="AS66" s="447"/>
      <c r="AT66" s="447"/>
      <c r="AU66" s="447"/>
      <c r="AV66" s="447"/>
      <c r="AW66" s="447"/>
      <c r="AX66" s="447"/>
      <c r="AY66" s="447"/>
      <c r="AZ66" s="447"/>
      <c r="BA66" s="447"/>
      <c r="BB66" s="447"/>
      <c r="BC66" s="447"/>
      <c r="BD66" s="447"/>
      <c r="BE66" s="447"/>
      <c r="BF66" s="447"/>
      <c r="BG66" s="447"/>
      <c r="BH66" s="447"/>
      <c r="BI66" s="447"/>
      <c r="BJ66" s="7"/>
      <c r="BK66" s="1"/>
      <c r="BL66" s="1"/>
    </row>
    <row r="67" spans="1:64" ht="12.75">
      <c r="A67" s="1"/>
      <c r="B67" s="1"/>
      <c r="C67" s="1"/>
      <c r="D67" s="1"/>
      <c r="E67" s="1"/>
      <c r="F67" s="447"/>
      <c r="G67" s="447"/>
      <c r="H67" s="447"/>
      <c r="I67" s="447"/>
      <c r="J67" s="447"/>
      <c r="K67" s="447"/>
      <c r="L67" s="447"/>
      <c r="M67" s="447"/>
      <c r="N67" s="447"/>
      <c r="O67" s="447"/>
      <c r="P67" s="447"/>
      <c r="Q67" s="447"/>
      <c r="R67" s="447"/>
      <c r="S67" s="447"/>
      <c r="T67" s="447"/>
      <c r="U67" s="447"/>
      <c r="V67" s="447"/>
      <c r="W67" s="447"/>
      <c r="X67" s="447"/>
      <c r="Y67" s="447"/>
      <c r="Z67" s="447"/>
      <c r="AA67" s="447"/>
      <c r="AB67" s="447"/>
      <c r="AC67" s="447"/>
      <c r="AD67" s="447"/>
      <c r="AE67" s="447"/>
      <c r="AF67" s="447"/>
      <c r="AG67" s="447"/>
      <c r="AH67" s="447"/>
      <c r="AI67" s="447"/>
      <c r="AJ67" s="447"/>
      <c r="AK67" s="447"/>
      <c r="AL67" s="447"/>
      <c r="AM67" s="447"/>
      <c r="AN67" s="447"/>
      <c r="AO67" s="447"/>
      <c r="AP67" s="447"/>
      <c r="AQ67" s="447"/>
      <c r="AR67" s="447"/>
      <c r="AS67" s="447"/>
      <c r="AT67" s="447"/>
      <c r="AU67" s="447"/>
      <c r="AV67" s="447"/>
      <c r="AW67" s="447"/>
      <c r="AX67" s="447"/>
      <c r="AY67" s="447"/>
      <c r="AZ67" s="447"/>
      <c r="BA67" s="447"/>
      <c r="BB67" s="447"/>
      <c r="BC67" s="447"/>
      <c r="BD67" s="447"/>
      <c r="BE67" s="447"/>
      <c r="BF67" s="447"/>
      <c r="BG67" s="447"/>
      <c r="BH67" s="447"/>
      <c r="BI67" s="447"/>
      <c r="BJ67" s="1"/>
      <c r="BK67" s="1"/>
      <c r="BL67" s="1"/>
    </row>
    <row r="68" spans="2:62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</row>
    <row r="71" ht="12.75">
      <c r="Z71" s="1"/>
    </row>
  </sheetData>
  <sheetProtection selectLockedCells="1" selectUnlockedCells="1"/>
  <mergeCells count="166">
    <mergeCell ref="V2:AS2"/>
    <mergeCell ref="AB54:AM54"/>
    <mergeCell ref="R60:AD60"/>
    <mergeCell ref="R61:AD61"/>
    <mergeCell ref="W59:AD59"/>
    <mergeCell ref="AG61:AK61"/>
    <mergeCell ref="AL61:AS61"/>
    <mergeCell ref="AG58:AK58"/>
    <mergeCell ref="AL58:AS58"/>
    <mergeCell ref="AL60:AS60"/>
    <mergeCell ref="AF38:AM38"/>
    <mergeCell ref="AB51:AM51"/>
    <mergeCell ref="I11:O11"/>
    <mergeCell ref="AL11:AQ11"/>
    <mergeCell ref="R27:AD27"/>
    <mergeCell ref="K21:AK21"/>
    <mergeCell ref="K20:P20"/>
    <mergeCell ref="Q20:BJ20"/>
    <mergeCell ref="AE27:AT27"/>
    <mergeCell ref="C19:I19"/>
    <mergeCell ref="K38:X38"/>
    <mergeCell ref="N37:V37"/>
    <mergeCell ref="BA38:BG38"/>
    <mergeCell ref="AB53:AM53"/>
    <mergeCell ref="BA41:BG41"/>
    <mergeCell ref="AF41:AM41"/>
    <mergeCell ref="BA39:BG39"/>
    <mergeCell ref="AU44:BJ45"/>
    <mergeCell ref="AU46:BJ47"/>
    <mergeCell ref="BA43:BG43"/>
    <mergeCell ref="E41:J41"/>
    <mergeCell ref="N39:V39"/>
    <mergeCell ref="K36:X36"/>
    <mergeCell ref="F38:J38"/>
    <mergeCell ref="N43:V43"/>
    <mergeCell ref="AF39:AM39"/>
    <mergeCell ref="AF43:AM43"/>
    <mergeCell ref="N41:V41"/>
    <mergeCell ref="E36:J36"/>
    <mergeCell ref="F37:J37"/>
    <mergeCell ref="AK14:BB14"/>
    <mergeCell ref="AM21:AS21"/>
    <mergeCell ref="AJ28:AR28"/>
    <mergeCell ref="G28:O28"/>
    <mergeCell ref="O22:Z22"/>
    <mergeCell ref="P23:X23"/>
    <mergeCell ref="C22:N22"/>
    <mergeCell ref="E27:Q27"/>
    <mergeCell ref="C20:I20"/>
    <mergeCell ref="I17:Z17"/>
    <mergeCell ref="Z35:AE35"/>
    <mergeCell ref="N33:V33"/>
    <mergeCell ref="N34:V34"/>
    <mergeCell ref="T28:AB28"/>
    <mergeCell ref="E35:J35"/>
    <mergeCell ref="N35:V35"/>
    <mergeCell ref="F33:J33"/>
    <mergeCell ref="E32:J32"/>
    <mergeCell ref="AN23:AV23"/>
    <mergeCell ref="C27:D28"/>
    <mergeCell ref="O24:Z24"/>
    <mergeCell ref="AU21:BJ21"/>
    <mergeCell ref="AH32:AP32"/>
    <mergeCell ref="AQ32:AY32"/>
    <mergeCell ref="K32:X32"/>
    <mergeCell ref="E23:L23"/>
    <mergeCell ref="Y32:AG32"/>
    <mergeCell ref="D12:G13"/>
    <mergeCell ref="D15:G16"/>
    <mergeCell ref="H12:AC13"/>
    <mergeCell ref="D14:G14"/>
    <mergeCell ref="C21:I21"/>
    <mergeCell ref="AB23:AJ23"/>
    <mergeCell ref="AG15:AJ16"/>
    <mergeCell ref="H15:AA16"/>
    <mergeCell ref="H14:Y14"/>
    <mergeCell ref="AI35:AN35"/>
    <mergeCell ref="BA50:BI50"/>
    <mergeCell ref="C24:N24"/>
    <mergeCell ref="Y36:AP36"/>
    <mergeCell ref="F34:J34"/>
    <mergeCell ref="AR35:AW35"/>
    <mergeCell ref="AA24:AL24"/>
    <mergeCell ref="E25:L25"/>
    <mergeCell ref="P25:X25"/>
    <mergeCell ref="AR34:AW34"/>
    <mergeCell ref="C58:G58"/>
    <mergeCell ref="D53:Z53"/>
    <mergeCell ref="K45:AG47"/>
    <mergeCell ref="R58:V58"/>
    <mergeCell ref="AF37:AM37"/>
    <mergeCell ref="F39:J39"/>
    <mergeCell ref="K44:AG44"/>
    <mergeCell ref="AB50:AM50"/>
    <mergeCell ref="AG56:AS56"/>
    <mergeCell ref="R56:AD56"/>
    <mergeCell ref="AG59:AK59"/>
    <mergeCell ref="AG14:AJ14"/>
    <mergeCell ref="AK15:BE16"/>
    <mergeCell ref="AR53:AX53"/>
    <mergeCell ref="AB52:AM52"/>
    <mergeCell ref="AR52:AX52"/>
    <mergeCell ref="BB53:BG53"/>
    <mergeCell ref="AA22:AL22"/>
    <mergeCell ref="Z33:AE33"/>
    <mergeCell ref="Z34:AE34"/>
    <mergeCell ref="AV60:AZ60"/>
    <mergeCell ref="W58:AD58"/>
    <mergeCell ref="C59:G59"/>
    <mergeCell ref="H57:O57"/>
    <mergeCell ref="H58:O58"/>
    <mergeCell ref="H59:O59"/>
    <mergeCell ref="C57:G57"/>
    <mergeCell ref="R59:V59"/>
    <mergeCell ref="AL59:AS59"/>
    <mergeCell ref="AG60:AK60"/>
    <mergeCell ref="D2:K2"/>
    <mergeCell ref="L2:R2"/>
    <mergeCell ref="AR54:AX54"/>
    <mergeCell ref="D54:Z54"/>
    <mergeCell ref="C32:D47"/>
    <mergeCell ref="E43:J43"/>
    <mergeCell ref="E44:J47"/>
    <mergeCell ref="AR33:AW33"/>
    <mergeCell ref="AI34:AN34"/>
    <mergeCell ref="AI33:AN33"/>
    <mergeCell ref="AV2:BA2"/>
    <mergeCell ref="BB2:BJ2"/>
    <mergeCell ref="AM24:BJ25"/>
    <mergeCell ref="AY22:BI22"/>
    <mergeCell ref="BA23:BF23"/>
    <mergeCell ref="AX7:BI7"/>
    <mergeCell ref="K19:BJ19"/>
    <mergeCell ref="AB25:AJ25"/>
    <mergeCell ref="AK12:BF13"/>
    <mergeCell ref="AG12:AJ13"/>
    <mergeCell ref="AH45:AN47"/>
    <mergeCell ref="AQ49:AV49"/>
    <mergeCell ref="AZ49:BB49"/>
    <mergeCell ref="AV56:BH56"/>
    <mergeCell ref="AV57:AZ57"/>
    <mergeCell ref="BA52:BI52"/>
    <mergeCell ref="AR51:AX51"/>
    <mergeCell ref="AR50:AX50"/>
    <mergeCell ref="AQ44:AT45"/>
    <mergeCell ref="AQ46:AT47"/>
    <mergeCell ref="F64:BI65"/>
    <mergeCell ref="AV3:BA3"/>
    <mergeCell ref="BB3:BJ3"/>
    <mergeCell ref="BB33:BG33"/>
    <mergeCell ref="BA37:BG37"/>
    <mergeCell ref="BB34:BG34"/>
    <mergeCell ref="BB35:BG35"/>
    <mergeCell ref="AL57:AS57"/>
    <mergeCell ref="AG57:AK57"/>
    <mergeCell ref="W57:AD57"/>
    <mergeCell ref="F66:BI67"/>
    <mergeCell ref="C60:O60"/>
    <mergeCell ref="C61:O61"/>
    <mergeCell ref="BA60:BH60"/>
    <mergeCell ref="BA57:BH57"/>
    <mergeCell ref="BA51:BI51"/>
    <mergeCell ref="C56:O56"/>
    <mergeCell ref="AV58:AZ58"/>
    <mergeCell ref="BA58:BH58"/>
    <mergeCell ref="R57:V57"/>
  </mergeCells>
  <conditionalFormatting sqref="AJ28:AR28 K20:BJ20 K21:AK21 N35:V35 K19">
    <cfRule type="cellIs" priority="1" dxfId="9" operator="between" stopIfTrue="1">
      <formula>0</formula>
      <formula>0</formula>
    </cfRule>
  </conditionalFormatting>
  <conditionalFormatting sqref="AX7:BI7">
    <cfRule type="cellIs" priority="2" dxfId="10" operator="equal" stopIfTrue="1">
      <formula>0</formula>
    </cfRule>
  </conditionalFormatting>
  <conditionalFormatting sqref="AU44:BJ45">
    <cfRule type="cellIs" priority="3" dxfId="11" operator="equal" stopIfTrue="1">
      <formula>"建築物上から地上部へ"</formula>
    </cfRule>
  </conditionalFormatting>
  <conditionalFormatting sqref="AU46:BJ47">
    <cfRule type="cellIs" priority="4" dxfId="11" operator="equal" stopIfTrue="1">
      <formula>"地上部から建築物上へ"</formula>
    </cfRule>
  </conditionalFormatting>
  <conditionalFormatting sqref="N33:V34 N37:V37 N39:V39">
    <cfRule type="cellIs" priority="5" dxfId="12" operator="equal" stopIfTrue="1">
      <formula>""</formula>
    </cfRule>
  </conditionalFormatting>
  <dataValidations count="1">
    <dataValidation allowBlank="1" showInputMessage="1" showErrorMessage="1" imeMode="halfAlpha" sqref="AO53:AP55"/>
  </dataValidations>
  <printOptions/>
  <pageMargins left="0.7874015748031497" right="0.4724409448818898" top="0" bottom="0" header="0.3937007874015748" footer="0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2024-03-26T11:11:07Z</cp:lastPrinted>
  <dcterms:created xsi:type="dcterms:W3CDTF">2004-04-09T08:22:02Z</dcterms:created>
  <dcterms:modified xsi:type="dcterms:W3CDTF">2024-03-26T11:11:13Z</dcterms:modified>
  <cp:category/>
  <cp:version/>
  <cp:contentType/>
  <cp:contentStatus/>
</cp:coreProperties>
</file>